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9005" windowHeight="10950" firstSheet="1" activeTab="4"/>
  </bookViews>
  <sheets>
    <sheet name="2013" sheetId="1" state="hidden" r:id="rId1"/>
    <sheet name="2020" sheetId="6" r:id="rId2"/>
    <sheet name="2021" sheetId="7" r:id="rId3"/>
    <sheet name="Динамика целевых значений 19-20" sheetId="3" r:id="rId4"/>
    <sheet name="Предложения по реализации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G104" i="3" l="1"/>
  <c r="G105" i="3"/>
  <c r="G106" i="3"/>
  <c r="G107" i="3"/>
  <c r="G108" i="3"/>
  <c r="G103" i="3"/>
  <c r="G56" i="3" l="1"/>
  <c r="G54" i="3"/>
  <c r="G114" i="3"/>
  <c r="G115" i="3"/>
  <c r="G116" i="3"/>
  <c r="G117" i="3"/>
  <c r="G113" i="3"/>
  <c r="G165" i="6"/>
  <c r="G140" i="7"/>
  <c r="G133" i="7"/>
  <c r="G158" i="6"/>
  <c r="G111" i="3"/>
  <c r="G110" i="3"/>
  <c r="F132" i="7"/>
  <c r="F131" i="7"/>
  <c r="F157" i="6"/>
  <c r="F156" i="6" l="1"/>
  <c r="G94" i="3"/>
  <c r="G93" i="3"/>
  <c r="F68" i="7" l="1"/>
  <c r="G48" i="3" l="1"/>
  <c r="G47" i="3"/>
  <c r="F54" i="7"/>
  <c r="G42" i="3"/>
  <c r="G43" i="3"/>
  <c r="G44" i="3"/>
  <c r="G45" i="3"/>
  <c r="G41" i="3"/>
  <c r="F51" i="7"/>
  <c r="F44" i="7"/>
  <c r="F43" i="7"/>
  <c r="G39" i="3"/>
  <c r="G38" i="3"/>
  <c r="G31" i="3"/>
  <c r="G32" i="3"/>
  <c r="G33" i="3"/>
  <c r="G35" i="3"/>
  <c r="G36" i="3"/>
  <c r="G30" i="3"/>
  <c r="G41" i="7"/>
  <c r="G32" i="7"/>
  <c r="F10" i="7" l="1"/>
  <c r="F6" i="7"/>
  <c r="G154" i="6" l="1"/>
  <c r="F153" i="6"/>
  <c r="F152" i="6"/>
  <c r="F151" i="6"/>
  <c r="F150" i="6"/>
  <c r="F149" i="6"/>
  <c r="F148" i="6"/>
  <c r="G146" i="6"/>
  <c r="F145" i="6"/>
  <c r="G138" i="6"/>
  <c r="F137" i="6"/>
  <c r="F136" i="6"/>
  <c r="G130" i="6"/>
  <c r="F129" i="6"/>
  <c r="F128" i="6"/>
  <c r="G126" i="6"/>
  <c r="G123" i="6"/>
  <c r="F121" i="6"/>
  <c r="F120" i="6"/>
  <c r="F118" i="6"/>
  <c r="F117" i="6"/>
  <c r="F115" i="6"/>
  <c r="F114" i="6"/>
  <c r="F113" i="6"/>
  <c r="F111" i="6"/>
  <c r="F110" i="6"/>
  <c r="G107" i="6"/>
  <c r="F106" i="6"/>
  <c r="F105" i="6"/>
  <c r="F104" i="6"/>
  <c r="G102" i="6"/>
  <c r="F101" i="6"/>
  <c r="F100" i="6"/>
  <c r="G98" i="6"/>
  <c r="F97" i="6"/>
  <c r="F96" i="6"/>
  <c r="F95" i="6"/>
  <c r="G93" i="6"/>
  <c r="F86" i="6"/>
  <c r="G84" i="6"/>
  <c r="F81" i="6"/>
  <c r="F80" i="6"/>
  <c r="F76" i="6"/>
  <c r="F75" i="6"/>
  <c r="F72" i="6"/>
  <c r="F71" i="6"/>
  <c r="F70" i="6"/>
  <c r="F69" i="6"/>
  <c r="F68" i="6"/>
  <c r="G62" i="6"/>
  <c r="F61" i="6"/>
  <c r="F60" i="6"/>
  <c r="F58" i="6"/>
  <c r="F57" i="6"/>
  <c r="F56" i="6"/>
  <c r="F55" i="6"/>
  <c r="G53" i="6"/>
  <c r="F52" i="6"/>
  <c r="F51" i="6"/>
  <c r="F50" i="6"/>
  <c r="F49" i="6"/>
  <c r="F48" i="6"/>
  <c r="F45" i="6"/>
  <c r="F44" i="6"/>
  <c r="F43" i="6"/>
  <c r="F42" i="6"/>
  <c r="F40" i="6"/>
  <c r="F39" i="6"/>
  <c r="F38" i="6"/>
  <c r="F35" i="6"/>
  <c r="F33" i="6"/>
  <c r="F32" i="6"/>
  <c r="F31" i="6"/>
  <c r="F30" i="6"/>
  <c r="F29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G11" i="6"/>
  <c r="F9" i="6"/>
  <c r="F6" i="6"/>
  <c r="F124" i="7" l="1"/>
  <c r="F125" i="7"/>
  <c r="F126" i="7"/>
  <c r="F127" i="7"/>
  <c r="F128" i="7"/>
  <c r="F123" i="7"/>
  <c r="F120" i="7"/>
  <c r="F112" i="7"/>
  <c r="F111" i="7"/>
  <c r="F104" i="7"/>
  <c r="F103" i="7"/>
  <c r="F96" i="7"/>
  <c r="F95" i="7"/>
  <c r="F92" i="7"/>
  <c r="F89" i="7"/>
  <c r="F90" i="7"/>
  <c r="F93" i="7"/>
  <c r="F88" i="7"/>
  <c r="F85" i="7"/>
  <c r="F81" i="7"/>
  <c r="F80" i="7"/>
  <c r="F77" i="7"/>
  <c r="F73" i="7"/>
  <c r="F74" i="7"/>
  <c r="F72" i="7"/>
  <c r="F60" i="7"/>
  <c r="F55" i="7"/>
  <c r="F48" i="7"/>
  <c r="F49" i="7"/>
  <c r="F50" i="7"/>
  <c r="F47" i="7"/>
  <c r="F35" i="7"/>
  <c r="F36" i="7"/>
  <c r="F37" i="7"/>
  <c r="F39" i="7"/>
  <c r="F40" i="7"/>
  <c r="F34" i="7"/>
  <c r="F9" i="7" l="1"/>
  <c r="G98" i="3" l="1"/>
  <c r="G99" i="3"/>
  <c r="G100" i="3"/>
  <c r="G101" i="3"/>
  <c r="G82" i="3"/>
  <c r="G83" i="3"/>
  <c r="G81" i="3"/>
  <c r="G11" i="7"/>
  <c r="G121" i="7" l="1"/>
  <c r="G101" i="7"/>
  <c r="F86" i="7"/>
  <c r="G75" i="7" l="1"/>
  <c r="G113" i="7"/>
  <c r="G91" i="3" l="1"/>
  <c r="G90" i="3"/>
  <c r="G129" i="7" l="1"/>
  <c r="G105" i="7"/>
  <c r="G70" i="7"/>
  <c r="F63" i="7"/>
  <c r="G61" i="7"/>
  <c r="F59" i="7"/>
  <c r="G97" i="3" l="1"/>
  <c r="G96" i="3"/>
  <c r="G7" i="3" l="1"/>
  <c r="G8" i="3"/>
  <c r="G51" i="3" l="1"/>
  <c r="G50" i="3"/>
  <c r="G88" i="3" l="1"/>
  <c r="G87" i="3"/>
  <c r="G65" i="3"/>
  <c r="G71" i="3"/>
  <c r="G63" i="3"/>
  <c r="G62" i="3"/>
  <c r="G68" i="3" l="1"/>
  <c r="G61" i="3"/>
  <c r="G52" i="3"/>
  <c r="G67" i="3"/>
  <c r="G5" i="3" l="1"/>
  <c r="G58" i="3" l="1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860</t>
        </r>
      </text>
    </comment>
    <comment ref="E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4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6/38 (ширяевка, тарасовка, отрадное, дубки, абрамовка)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860</t>
        </r>
      </text>
    </comment>
  </commentList>
</comments>
</file>

<file path=xl/sharedStrings.xml><?xml version="1.0" encoding="utf-8"?>
<sst xmlns="http://schemas.openxmlformats.org/spreadsheetml/2006/main" count="1113" uniqueCount="373">
  <si>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</si>
  <si>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</si>
  <si>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</si>
  <si>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</si>
  <si>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</si>
  <si>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</si>
  <si>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</si>
  <si>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</si>
  <si>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</si>
  <si>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</si>
  <si>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</si>
  <si>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</si>
  <si>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</si>
  <si>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</si>
  <si>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</si>
  <si>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</si>
  <si>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</si>
  <si>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</si>
  <si>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</si>
  <si>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</si>
  <si>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</si>
  <si>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</si>
  <si>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</si>
  <si>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</si>
  <si>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</si>
  <si>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</si>
  <si>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</si>
  <si>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</si>
  <si>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</si>
  <si>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</si>
  <si>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</si>
  <si>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</si>
  <si>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</si>
  <si>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</si>
  <si>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</si>
  <si>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</si>
  <si>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</si>
  <si>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</si>
  <si>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</si>
  <si>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</si>
  <si>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</si>
  <si>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</si>
  <si>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</si>
  <si>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</si>
  <si>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</si>
  <si>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</si>
  <si>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</si>
  <si>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</si>
  <si>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</si>
  <si>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</si>
  <si>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</si>
  <si>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</si>
  <si>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</si>
  <si>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</si>
  <si>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</si>
  <si>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</si>
  <si>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</si>
  <si>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</si>
  <si>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</si>
  <si>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</si>
  <si>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</si>
  <si>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</si>
  <si>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</si>
  <si>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</si>
  <si>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</si>
  <si>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</si>
  <si>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</si>
  <si>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</si>
  <si>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</si>
  <si>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</si>
  <si>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</si>
  <si>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</si>
  <si>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</si>
  <si>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</si>
  <si>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</si>
  <si>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</si>
  <si>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</si>
  <si>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</si>
  <si>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</si>
  <si>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</si>
  <si>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</si>
  <si>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</si>
  <si>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</si>
  <si>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</si>
  <si>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</si>
  <si>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</si>
  <si>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</si>
  <si>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</si>
  <si>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</si>
  <si>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</si>
  <si>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</si>
  <si>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</si>
  <si>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</si>
  <si>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</si>
  <si>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</si>
  <si>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</si>
  <si>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</si>
  <si>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</si>
  <si>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</si>
  <si>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</si>
  <si>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</si>
  <si>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</si>
  <si>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</si>
  <si>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</si>
  <si>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</si>
  <si>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</si>
  <si>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</si>
  <si>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</si>
  <si>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</si>
  <si>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</si>
  <si>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</si>
  <si>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</si>
  <si>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</si>
  <si>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</si>
  <si>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</si>
  <si>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</si>
  <si>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</si>
  <si>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</si>
  <si>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</si>
  <si>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</si>
  <si>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</si>
  <si>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</si>
  <si>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</si>
  <si>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</si>
  <si>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</si>
  <si>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</si>
  <si>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</si>
  <si>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</si>
  <si>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</si>
  <si>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</si>
  <si>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</si>
  <si>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</si>
  <si>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</si>
  <si>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</si>
  <si>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</si>
  <si>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</si>
  <si>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</si>
  <si>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</si>
  <si>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</si>
  <si>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</si>
  <si>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</si>
  <si>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</si>
  <si>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</si>
  <si>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</si>
  <si>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</si>
  <si>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</si>
  <si>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</si>
  <si>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</si>
  <si>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</si>
  <si>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</si>
  <si>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</si>
  <si>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</si>
  <si>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</si>
  <si>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</si>
  <si>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</si>
  <si>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</si>
  <si>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</si>
  <si>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</si>
  <si>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</si>
  <si>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</si>
  <si>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Муниципальная программа развития культуры Михайловского муниципального района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</si>
  <si>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</si>
  <si>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Количество молодых семей, улучшивших жилищные условия</t>
  </si>
  <si>
    <t>единиц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</si>
  <si>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</si>
  <si>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</si>
  <si>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</si>
  <si>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</si>
  <si>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</si>
  <si>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</si>
  <si>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</si>
  <si>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</si>
  <si>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</si>
  <si>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</si>
  <si>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</si>
  <si>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</si>
  <si>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Увеличение контингента обучающихся</t>
  </si>
  <si>
    <t>Молодежная политика Михайловского муниципального района на 2017-2019 годы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</si>
  <si>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</si>
  <si>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</si>
  <si>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</si>
  <si>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</si>
  <si>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Развитие малого и среднего предпринимательства на территории Михайловского муниципального района на 2018 - 2020 годы</t>
  </si>
  <si>
    <t>Прирост количества вновь зарегистрированных субъектов малого и среднего предпринимательства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</si>
  <si>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</si>
  <si>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Предложения  по дальнейшей реализации Программы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</si>
  <si>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</si>
  <si>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</si>
  <si>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</si>
  <si>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Мероприятия программы эффективны, рекомендуется к дальнейшей реализации</t>
  </si>
  <si>
    <t>Эффективность повысилась по сравнению с предыдущим годом</t>
  </si>
  <si>
    <t>Мероприятия программы эффективны, рекомендуются к дальнейшей реализации</t>
  </si>
  <si>
    <t>Приобретение печатной продукции антитеррористической направленности</t>
  </si>
  <si>
    <t>1000 в 2020 г.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</si>
  <si>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</si>
  <si>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</si>
  <si>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</si>
  <si>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Противодействие коррупции на территории Михайловского муниципального района на 2016 - 2018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</si>
  <si>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</si>
  <si>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</si>
  <si>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</si>
  <si>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</si>
  <si>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</si>
  <si>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</si>
  <si>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</si>
  <si>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</si>
  <si>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</si>
  <si>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</si>
  <si>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</si>
  <si>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</si>
  <si>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</si>
  <si>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Эффективность выше нормативных значений</t>
  </si>
  <si>
    <t>Обеспечение жильем молодых семей Михайловского муниципального района" на 2018-2020 годы</t>
  </si>
  <si>
    <t>Развитие дополнительного образования в сфере культуры и искусства на 2019-2021 годы</t>
  </si>
  <si>
    <t>Улучшение результатов выступлений и увеличение количества призовых мест на конкурсах и фестивалях различных уровней</t>
  </si>
  <si>
    <t>240 (к концу действия программы)</t>
  </si>
  <si>
    <t>80% (к концу действия программы)</t>
  </si>
  <si>
    <t xml:space="preserve"> % (от числа учащихся  к концу 2021 года)</t>
  </si>
  <si>
    <t>Развитие муниципальной службы в администрации Михайловского муниципального района на 2019-2021 годы</t>
  </si>
  <si>
    <t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</si>
  <si>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>Количество муниципальных служащих администрации района, прошедших аттестацию</t>
  </si>
  <si>
    <t>Увеличение количества детей - инвалидов, принявших участие в выездных мероприятиях</t>
  </si>
  <si>
    <t>Увеличение количества инвалидов, принявших участие в мероприятиях, направленных на социальную адаптацию в обществе</t>
  </si>
  <si>
    <t>Доступная среда для инвалидов Михайловского муниципального района на 2019-2021 годы</t>
  </si>
  <si>
    <t>Комплексные меры по противодействию употреблению наркотиков в Михайловском муниципальном районе на 2019 - 2021 гг</t>
  </si>
  <si>
    <t>Увеличение доли волонтеров, участвующих в работе по профилактике употребления наркотиче-ских веществ, ПАВ и пропаганде здорового образа жизни</t>
  </si>
  <si>
    <t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</si>
  <si>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>40 (до конца действия программы)</t>
  </si>
  <si>
    <t>на 3 ежегодно</t>
  </si>
  <si>
    <t>Увеличение количества несовершеннолетних, вовлеченных в программные и профилактические мероприятия</t>
  </si>
  <si>
    <t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</si>
  <si>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>17 (до конца действия программы)</t>
  </si>
  <si>
    <t>Вовлечение в спортивные мероприятия несовершеннолетних в возрасте от 8 до 18 лет от общего количества возрастной группы</t>
  </si>
  <si>
    <t>Прирост оборота субъектов малого и среднего предпринимательства</t>
  </si>
  <si>
    <t>Число реализованных проектов субъектов МСП, получивших поддержку в форме гарантии, льготного кредита, микрозайма, льготного лизинга</t>
  </si>
  <si>
    <t>Предоставление земельных участков семьям, имеющим трех и более детей в собственность</t>
  </si>
  <si>
    <t>Предоставление земельных участков семьям, имеющим двух детей и молодым семьям в аренду</t>
  </si>
  <si>
    <t>м</t>
  </si>
  <si>
    <t>Строительство автомобильных дорог к земельным участкам, предоставленным льготной категории граждан</t>
  </si>
  <si>
    <t>Развитие  малоэтажного жилищного строительства на территории Михайловского района на 2019-2021 годы</t>
  </si>
  <si>
    <t>Ремонт асфальтового покрытия автомобильных дорог общего пользования местного значения</t>
  </si>
  <si>
    <t>м/кв. м</t>
  </si>
  <si>
    <t>1000/6000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</si>
  <si>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2018-2020 годы</t>
  </si>
  <si>
    <t>Комплексные меры по противодействию употреблению наркотиков в Михайловском муниципальном районе на 2019 - 2021 годы</t>
  </si>
  <si>
    <t>Увеличение доли молодежи, ставшей победителями и призерами международных, всероссийский, региональных, краевых, районных конкурсных мероприятий, соревнований, фестивалей, слетов по отношению к предыдущему году</t>
  </si>
  <si>
    <t>до конца 2020 года до 35%</t>
  </si>
  <si>
    <t>до конца 2020 года до 50 %</t>
  </si>
  <si>
    <t>до конца 2020 года до 20 %</t>
  </si>
  <si>
    <t>Программа развития культуры  Михайловского муниципального района 2019-2021 годы</t>
  </si>
  <si>
    <t>Подпрограмма 1. Развитие культуры Михайловского муниципального района</t>
  </si>
  <si>
    <t>Увеличение количества участников платных культурно-массовых мероприятий по отношению к предыдущему году</t>
  </si>
  <si>
    <t>Увеличение количества культурно-массовых мероприятий по отношению к предыдущему году</t>
  </si>
  <si>
    <t>Увеличение количества услуг, оказанных муниципальными библиотеками по отношению к предыдущему году</t>
  </si>
  <si>
    <t>Увеличение книжного фонда мунципальных библиотек по отношению к предыдущему году</t>
  </si>
  <si>
    <t>Увеличение количества населения, охваченного музейными услугами по отношению к предыдущему году</t>
  </si>
  <si>
    <t>Увеличение музейного фонда по отношению к предыдущему году</t>
  </si>
  <si>
    <t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</si>
  <si>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>Подпрограмма 3. Юные таланты Михайловского муниципального района</t>
  </si>
  <si>
    <t>Увеличение количества культурно-массовых мероприятий для детей и подростков по отношению к предыдущему году</t>
  </si>
  <si>
    <t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</si>
  <si>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>Увеличение количества детских и юношеских творческих объединений по отношению к предыдущему году</t>
  </si>
  <si>
    <t>Подпрограмма 2. Сохранение и развитие учреждений культуры в Михайловском муниципальном районе</t>
  </si>
  <si>
    <t>Увеличение книжного фонда муниципальных библиотек по отношению к предыдущему году</t>
  </si>
  <si>
    <t>Общая площадь отремонтированных жилых помещений</t>
  </si>
  <si>
    <t>кв. м.</t>
  </si>
  <si>
    <t>Доля проектов НПА от общего количества муниципальных НПА, подлежащих коррупционной экспертизе, прошедших антикоррупционную экспертизу</t>
  </si>
  <si>
    <t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</si>
  <si>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</si>
  <si>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</si>
  <si>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</si>
  <si>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</si>
  <si>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>Развитие дополнительного образования в сфере культуры и искусства на  2019-2021 гг.</t>
  </si>
  <si>
    <t>Противодействие коррупции на территории Михайловского муниципального района на 2019 - 2021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</si>
  <si>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</si>
  <si>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>3800 (к концу действия программы)</t>
  </si>
  <si>
    <t xml:space="preserve"> -</t>
  </si>
  <si>
    <t xml:space="preserve">Эффективность находится на уровне нормативных значений, рекомендуется к дальнейшей реализации </t>
  </si>
  <si>
    <t>Мероприятия программы в целом эффективны (находятся в пределах нормативных значений), рекомендуются при дальнейшей реализации ориентироваться на рост показателей</t>
  </si>
  <si>
    <t>Оценка эффективности муниципальных программ в 2020 году</t>
  </si>
  <si>
    <t>отклонение по отношению к 2019 году</t>
  </si>
  <si>
    <t>Увеличение доли волонтеров, участвующих в работе по профилактике употребления наркотических веществ, ПАВ и пропаганде здорового образа жизни</t>
  </si>
  <si>
    <t>Патриотическое воспитание граждан Михайловского муниципального района на 2020- 2022 годы</t>
  </si>
  <si>
    <t>Молодежная политика Михайловского муниципального района на 2020-2022 годы</t>
  </si>
  <si>
    <t>Оценка эффективности муниципальных программ в 2021 году</t>
  </si>
  <si>
    <t xml:space="preserve">Обеспечение жильем молодых семей Михайловского муниципального района на 2021-2023 годы </t>
  </si>
  <si>
    <t>отклонение по отношению к 2020 году</t>
  </si>
  <si>
    <t xml:space="preserve"> Программа развития образования Михайловского муниципального района на 2021 - 2025 годы </t>
  </si>
  <si>
    <t>Удельный вес численности обучающихся общеобразовательных учреждений, обучающихся по новым федеральным государственным стандартам в современных условиях в общей чистленности обучающихся общеобразовательных учреждений</t>
  </si>
  <si>
    <t>Программа реализуется с 2021 года</t>
  </si>
  <si>
    <t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</t>
  </si>
  <si>
    <t>млн. чел.</t>
  </si>
  <si>
    <t xml:space="preserve">Программа реализуется с 2021 года </t>
  </si>
  <si>
    <t>Число учителей в возрасте до 35 лет вовлеченных в различные формы поддержки сопровождения в первые три года работы в Примрском крае, к числу учителей работающих в данном муниципальном образовании</t>
  </si>
  <si>
    <t>Доля сдавших ЕГЭ по русскому языку и математике без пересдачи среди участвующих в ЕГЭ по данным предметам</t>
  </si>
  <si>
    <t>подпрограмма 1 "Развитие общего образования"</t>
  </si>
  <si>
    <t>подпрограмма 2 "Развитие дошкольного образования"</t>
  </si>
  <si>
    <t>Доступность дошкольного образования для детей в возрасте от трех до семи лет, охваченных образовательными программами, соответствующими новому образовательному стандарту дошкольного образования</t>
  </si>
  <si>
    <t>Отношение среднемесячной зароботной платы педагогических работников муниципальных образовательных организаций дошкольного образования к средней зароботной плате в Приморском крае</t>
  </si>
  <si>
    <t>Подпрограмма 3 "Дополнительное образование и воспитание детей"</t>
  </si>
  <si>
    <t>Доля детей, охваченныхобразовательными программами дополнительного образования детей, в общей численности детей в возрасте 5-18 лет (включительно)</t>
  </si>
  <si>
    <t>Доля детей, в возрасте от 5 до 18 лет, участвующих в различных конкурсах регионального, всероссийского, международного уровней (в т.ч. ВсОШ) от общей числености детей указанного возраста</t>
  </si>
  <si>
    <t>Проведение открытых онлайн-уроков, реализуемых с учетом опыта цикла открытых уроков "ПроеКТОрия"</t>
  </si>
  <si>
    <t>чел</t>
  </si>
  <si>
    <t>Отношение среднемесячной зароботной платы педагогических работников муниципальных образовательных организаций дополнительного образования к средней зароботной плате в Приморском крае</t>
  </si>
  <si>
    <t>Подпрограмма 4 "Организация отдыха, оздоровления и занятости детей и молодеи"</t>
  </si>
  <si>
    <t>Доля детей, охваченных организованным отдыхом и оздоровлением в общей численности детей в общеобразовательных учреждениях</t>
  </si>
  <si>
    <t>Подпрограмма 5 "Персонифицированное дополнительное образование детей"</t>
  </si>
  <si>
    <t>Доля детей в возрасте от 5 до 18 лет, получающих дополнительное образовние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</t>
  </si>
  <si>
    <t>Доля детей в возрасте от 5 до 18 лет, использующих сертификаты дополнительного образования в статусе сертификатов персонифицированного финансирования</t>
  </si>
  <si>
    <t xml:space="preserve"> 2/8</t>
  </si>
  <si>
    <t xml:space="preserve"> 2/3</t>
  </si>
  <si>
    <t xml:space="preserve"> 0/1</t>
  </si>
  <si>
    <t xml:space="preserve"> 4/12</t>
  </si>
  <si>
    <t xml:space="preserve"> 30/60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</si>
  <si>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2019 году)</t>
  </si>
  <si>
    <t>80,2</t>
  </si>
  <si>
    <t>Комплексная программа профилактики правонарушений в Михайловском муниципальном районе на 2021-2023 гг.</t>
  </si>
  <si>
    <t>Мероприятия программы в целом эффективны, т.к. значения показателелей находятся в рамках предельных значений, рекомендуются к дальнейшей реализации</t>
  </si>
  <si>
    <t>Развитие малого и среднего предпринимательства на территории Михайловского муниципального района на 2021 - 2023 годы</t>
  </si>
  <si>
    <t>Эффективность выше уровня прошлого года, однако ниже нормативных значений</t>
  </si>
  <si>
    <t xml:space="preserve">Мероприятия программы в целом эффективны (ниже нормативных значений в связи с введением экономических ограничений из-за распространения коронавирусной инфекции), рекомендуются к дальнейшей реализации 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</si>
  <si>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2021-2023 годы</t>
  </si>
  <si>
    <t>Мероприятия программы эффективны, выше нормативных значений, рекомендуются к дальнейшей реализации</t>
  </si>
  <si>
    <t>Развитие физической культуры и спорта в Михайловском муниципальном районе на 2021 - 2023 годы</t>
  </si>
  <si>
    <t>до конца 2023 года до 55%</t>
  </si>
  <si>
    <t>до конца 2023 года до 50 %</t>
  </si>
  <si>
    <t>до конца 2023 года до 55 %</t>
  </si>
  <si>
    <t>до конца 2023 года до 35%</t>
  </si>
  <si>
    <t>Мероприятия программы в пределах нормативных значений, рекомендуются к дальнейшей реализации</t>
  </si>
  <si>
    <t>Профилактика терроризма и противодействие экстремизму на территории Михайловского муниципального района в 2021 - 2025 годах</t>
  </si>
  <si>
    <t>Отсутствие террористических угроз</t>
  </si>
  <si>
    <t>отсутствие</t>
  </si>
  <si>
    <t>Программа с данным показателем реализуется с 2021 года</t>
  </si>
  <si>
    <t>Мероприятия программы эффективны, в пределах нормативных значений, рекомендуется к дальнейшей реализации</t>
  </si>
  <si>
    <t>Программа комплексного развития систем коммунальной инфраструктуры Михайловского муниципального района на 2012 - 2021 годы</t>
  </si>
  <si>
    <t>Эффективность снизилась по сравнению с прошлым годом, однако выше нормативных значений</t>
  </si>
  <si>
    <t>Увеличение количества отремонтированных жилых домов</t>
  </si>
  <si>
    <t>Увеличение площади отремонтированного муниципального жилфонда</t>
  </si>
  <si>
    <t>Содержание и ремонт муниципального жилого фонда в Михайловском муниципальном районе на 2021-2023 годы</t>
  </si>
  <si>
    <t>Развитие и поддержка социально-ориентированных некоммерческих организаций Михайловского муниципального района на 2020-2022 годы</t>
  </si>
  <si>
    <t>Количество информационных материалов, освещающих деятельность СОНКО, размещенных в информационно-телекоммуникационной сети Интернет ответственным ис-полнителем и соисполнителями программы</t>
  </si>
  <si>
    <t xml:space="preserve">Количество СОНКО, которые приняли участие в организации мероприятий совместно с администрацией Михайловского муниципального района в течение отчетного периода </t>
  </si>
  <si>
    <t>6 (в год)</t>
  </si>
  <si>
    <t xml:space="preserve">Укрепление общественного здоровья в Михайловском муниципальном районе на 2020-2024 годы </t>
  </si>
  <si>
    <t>Увеличение доли населения, охваченного профилактическими мероприятиями, направленными на снижение распространенности неинфекционных и инфекционных заболеваний; профилактическими осмотрами</t>
  </si>
  <si>
    <t>60 (к 2024 году)</t>
  </si>
  <si>
    <t>Увеличение доли населения, вовлеченных в спортивные мероприятия Михайловского муниципального района</t>
  </si>
  <si>
    <t>Снижение розничной продажи алкогольной продукции на душу населения</t>
  </si>
  <si>
    <t>литр</t>
  </si>
  <si>
    <t xml:space="preserve">Снижение смертности мужчин в возрасте 16-59 лет </t>
  </si>
  <si>
    <t>чел. на тыс. населения</t>
  </si>
  <si>
    <t xml:space="preserve">Снижение смертности женщин в возрасте 16-54 лет </t>
  </si>
  <si>
    <t>Оценить эффективность показателей программы в целом нет возможности, т.к. программа финансируется с 2021 года</t>
  </si>
  <si>
    <t>Программа рекомендуется к дальнейшей реализации</t>
  </si>
  <si>
    <t>3332/26033</t>
  </si>
  <si>
    <t>2800/11760</t>
  </si>
  <si>
    <t xml:space="preserve"> 84 / 45</t>
  </si>
  <si>
    <t>Эффективность снизилась по сравнению с предыдущим годом, в связи с тем, что ЗУ не предоставлялись, средства вышестоящего бюджета на строительство дороги не выделялись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</si>
  <si>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2021 - 2023 годы</t>
  </si>
  <si>
    <t xml:space="preserve">Патриотическое воспитание граждан Михайловского муниципального района на 2020 - 2022 годы </t>
  </si>
  <si>
    <t>динамика</t>
  </si>
  <si>
    <t>Организация транспортного обслуживания населения Михайловского муниципального района на 2021 - 2023 годы</t>
  </si>
  <si>
    <t>Доля населения, проживающего в населенных пунктах. Имеющих регулярное автобусное сообщение с районным центром в общей численности населения района</t>
  </si>
  <si>
    <t>Мероприятия эффективны, значения показателей выше нормативных, программа рекомендуется к дальнейшей реализации</t>
  </si>
  <si>
    <t>Программа комплексного развития социальной инфраструктуры Михайловского муниципального района на 2020 – 2029 годы</t>
  </si>
  <si>
    <t>Доля обучающихся во вторую смену в общей численности обучающихся</t>
  </si>
  <si>
    <t>Доля детей от 5 до 18 лет, получающих услуги по дополнительному образованию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</si>
  <si>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</si>
  <si>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</si>
  <si>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</si>
  <si>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Оценить эффективность показателей программы в целом нет возможности, т.к. программа реализуется с 2021 года</t>
  </si>
  <si>
    <t>Эффективность мероприятий ниже нормативных значений в связи с введенными ограничениями по распространению коронавирусной инфекции, рекомендуется при дальнейшей реализации ориентироваться на рост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</si>
</sst>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wrapText="1"/>
    </xf>
    <xf numFmtId="2" fontId="9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2;&#1045;&#1056;&#1054;&#1053;&#1048;&#1050;&#1040;/&#1055;&#1056;&#1054;&#1043;&#1056;&#1040;&#1052;&#1052;&#1067;/&#1054;&#1062;&#1045;&#1053;&#1050;&#1040;%20&#1069;&#1060;&#1060;&#1045;&#1050;&#1058;&#1048;&#1042;&#1053;&#1054;&#1057;&#1058;&#1048;%20&#1055;&#1056;&#1054;&#1043;&#1056;&#1040;&#1052;&#1052;/&#1079;&#1072;%202019%20&#1075;&#1086;&#1076;/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8">
          <cell r="E8">
            <v>1.47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79" t="s">
        <v>0</v>
      </c>
      <c r="B1" s="79"/>
      <c r="C1" s="79"/>
      <c r="D1" s="79"/>
      <c r="E1" s="79"/>
      <c r="F1" s="79"/>
    </row>
    <row r="2" spans="1:7" x14ac:dyDescent="0.25">
      <c r="A2" s="80" t="s">
        <v>1</v>
      </c>
      <c r="B2" s="80"/>
      <c r="C2" s="80"/>
      <c r="D2" s="80"/>
      <c r="E2" s="80"/>
      <c r="F2" s="80"/>
    </row>
    <row r="3" spans="1:7" ht="15.75" customHeight="1" x14ac:dyDescent="0.25">
      <c r="A3" s="88" t="s">
        <v>2</v>
      </c>
      <c r="B3" s="88" t="s">
        <v>3</v>
      </c>
      <c r="C3" s="88" t="s">
        <v>4</v>
      </c>
      <c r="D3" s="88"/>
      <c r="E3" s="88"/>
      <c r="F3" s="88"/>
    </row>
    <row r="4" spans="1:7" ht="60" x14ac:dyDescent="0.25">
      <c r="A4" s="88"/>
      <c r="B4" s="88"/>
      <c r="C4" s="13" t="s">
        <v>5</v>
      </c>
      <c r="D4" s="13" t="s">
        <v>6</v>
      </c>
      <c r="E4" s="13" t="s">
        <v>93</v>
      </c>
      <c r="F4" s="13" t="s">
        <v>7</v>
      </c>
    </row>
    <row r="5" spans="1:7" ht="30" customHeight="1" x14ac:dyDescent="0.25">
      <c r="A5" s="81" t="s">
        <v>13</v>
      </c>
      <c r="B5" s="81"/>
      <c r="C5" s="81"/>
      <c r="D5" s="81"/>
      <c r="E5" s="81"/>
      <c r="F5" s="81"/>
    </row>
    <row r="6" spans="1:7" ht="44.25" customHeight="1" x14ac:dyDescent="0.25">
      <c r="A6" s="2" t="s">
        <v>100</v>
      </c>
      <c r="B6" s="13" t="s">
        <v>12</v>
      </c>
      <c r="C6" s="13" t="s">
        <v>95</v>
      </c>
      <c r="D6" s="13">
        <v>22.53</v>
      </c>
      <c r="E6" s="13">
        <v>3.8</v>
      </c>
      <c r="F6" s="13">
        <v>1</v>
      </c>
    </row>
    <row r="7" spans="1:7" ht="58.5" customHeight="1" x14ac:dyDescent="0.25">
      <c r="A7" s="2" t="s">
        <v>99</v>
      </c>
      <c r="B7" s="13" t="s">
        <v>42</v>
      </c>
      <c r="C7" s="13" t="s">
        <v>94</v>
      </c>
      <c r="D7" s="13">
        <v>464</v>
      </c>
      <c r="E7" s="13">
        <v>139</v>
      </c>
      <c r="F7" s="13">
        <v>1</v>
      </c>
      <c r="G7" s="14"/>
    </row>
    <row r="8" spans="1:7" ht="91.5" customHeight="1" x14ac:dyDescent="0.25">
      <c r="A8" s="2" t="s">
        <v>14</v>
      </c>
      <c r="B8" s="13" t="s">
        <v>12</v>
      </c>
      <c r="C8" s="13" t="s">
        <v>96</v>
      </c>
      <c r="D8" s="13">
        <v>48.49</v>
      </c>
      <c r="E8" s="13">
        <v>1.69</v>
      </c>
      <c r="F8" s="13">
        <v>1</v>
      </c>
      <c r="G8" s="14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4"/>
    </row>
    <row r="10" spans="1:7" ht="18.75" customHeight="1" x14ac:dyDescent="0.25">
      <c r="A10" s="82" t="s">
        <v>25</v>
      </c>
      <c r="B10" s="83"/>
      <c r="C10" s="83"/>
      <c r="D10" s="83"/>
      <c r="E10" s="83"/>
      <c r="F10" s="84"/>
      <c r="G10" s="14"/>
    </row>
    <row r="11" spans="1:7" ht="77.25" customHeight="1" x14ac:dyDescent="0.25">
      <c r="A11" s="7" t="s">
        <v>16</v>
      </c>
      <c r="B11" s="13" t="s">
        <v>17</v>
      </c>
      <c r="C11" s="13" t="s">
        <v>21</v>
      </c>
      <c r="D11" s="13">
        <v>872.7</v>
      </c>
      <c r="E11" s="13">
        <v>8.6999999999999993</v>
      </c>
      <c r="F11" s="13">
        <v>1</v>
      </c>
      <c r="G11" s="14"/>
    </row>
    <row r="12" spans="1:7" ht="72.75" customHeight="1" x14ac:dyDescent="0.25">
      <c r="A12" s="7" t="s">
        <v>18</v>
      </c>
      <c r="B12" s="13" t="s">
        <v>19</v>
      </c>
      <c r="C12" s="13" t="s">
        <v>22</v>
      </c>
      <c r="D12" s="13">
        <v>12</v>
      </c>
      <c r="E12" s="13">
        <v>-3</v>
      </c>
      <c r="F12" s="13">
        <v>-1</v>
      </c>
      <c r="G12" s="14"/>
    </row>
    <row r="13" spans="1:7" ht="75.75" customHeight="1" x14ac:dyDescent="0.25">
      <c r="A13" s="7" t="s">
        <v>20</v>
      </c>
      <c r="B13" s="13" t="s">
        <v>19</v>
      </c>
      <c r="C13" s="13" t="s">
        <v>23</v>
      </c>
      <c r="D13" s="13">
        <v>9</v>
      </c>
      <c r="E13" s="13">
        <v>2</v>
      </c>
      <c r="F13" s="13">
        <v>1</v>
      </c>
      <c r="G13" s="14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4"/>
    </row>
    <row r="15" spans="1:7" ht="17.25" customHeight="1" x14ac:dyDescent="0.25">
      <c r="A15" s="85" t="s">
        <v>24</v>
      </c>
      <c r="B15" s="86"/>
      <c r="C15" s="86"/>
      <c r="D15" s="86"/>
      <c r="E15" s="86"/>
      <c r="F15" s="87"/>
      <c r="G15" s="14"/>
    </row>
    <row r="16" spans="1:7" ht="33.75" customHeight="1" x14ac:dyDescent="0.25">
      <c r="A16" s="2" t="s">
        <v>26</v>
      </c>
      <c r="B16" s="13" t="s">
        <v>12</v>
      </c>
      <c r="C16" s="13">
        <v>3</v>
      </c>
      <c r="D16" s="13">
        <v>0.1</v>
      </c>
      <c r="E16" s="13">
        <f>D16-C16</f>
        <v>-2.9</v>
      </c>
      <c r="F16" s="13">
        <v>1</v>
      </c>
      <c r="G16" s="14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4"/>
    </row>
    <row r="18" spans="1:7" ht="17.25" customHeight="1" x14ac:dyDescent="0.25">
      <c r="A18" s="85" t="s">
        <v>27</v>
      </c>
      <c r="B18" s="86"/>
      <c r="C18" s="86"/>
      <c r="D18" s="86"/>
      <c r="E18" s="86"/>
      <c r="F18" s="87"/>
      <c r="G18" s="14"/>
    </row>
    <row r="19" spans="1:7" ht="47.25" customHeight="1" x14ac:dyDescent="0.25">
      <c r="A19" s="2" t="s">
        <v>55</v>
      </c>
      <c r="B19" s="13" t="s">
        <v>12</v>
      </c>
      <c r="C19" s="13">
        <v>70</v>
      </c>
      <c r="D19" s="13">
        <v>87</v>
      </c>
      <c r="E19" s="13">
        <f>D19-C19</f>
        <v>17</v>
      </c>
      <c r="F19" s="13">
        <v>1</v>
      </c>
      <c r="G19" s="14"/>
    </row>
    <row r="20" spans="1:7" ht="27" customHeight="1" x14ac:dyDescent="0.25">
      <c r="A20" s="2" t="s">
        <v>56</v>
      </c>
      <c r="B20" s="13" t="s">
        <v>12</v>
      </c>
      <c r="C20" s="13">
        <v>45</v>
      </c>
      <c r="D20" s="13">
        <v>61</v>
      </c>
      <c r="E20" s="13">
        <f>D20-C20</f>
        <v>16</v>
      </c>
      <c r="F20" s="13">
        <v>1</v>
      </c>
      <c r="G20" s="14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4"/>
    </row>
    <row r="22" spans="1:7" ht="18.75" customHeight="1" x14ac:dyDescent="0.25">
      <c r="A22" s="85" t="s">
        <v>28</v>
      </c>
      <c r="B22" s="86"/>
      <c r="C22" s="86"/>
      <c r="D22" s="86"/>
      <c r="E22" s="86"/>
      <c r="F22" s="87"/>
      <c r="G22" s="14"/>
    </row>
    <row r="23" spans="1:7" ht="29.25" customHeight="1" x14ac:dyDescent="0.25">
      <c r="A23" s="8" t="s">
        <v>54</v>
      </c>
      <c r="B23" s="13" t="s">
        <v>19</v>
      </c>
      <c r="C23" s="13">
        <v>650</v>
      </c>
      <c r="D23" s="13">
        <v>697</v>
      </c>
      <c r="E23" s="13">
        <v>47</v>
      </c>
      <c r="F23" s="13">
        <v>1</v>
      </c>
      <c r="G23" s="14"/>
    </row>
    <row r="24" spans="1:7" ht="17.25" customHeight="1" x14ac:dyDescent="0.25">
      <c r="A24" s="85" t="s">
        <v>69</v>
      </c>
      <c r="B24" s="86"/>
      <c r="C24" s="86"/>
      <c r="D24" s="86"/>
      <c r="E24" s="86"/>
      <c r="F24" s="87"/>
      <c r="G24" s="14"/>
    </row>
    <row r="25" spans="1:7" ht="42.75" customHeight="1" x14ac:dyDescent="0.25">
      <c r="A25" s="8" t="s">
        <v>57</v>
      </c>
      <c r="B25" s="13" t="s">
        <v>12</v>
      </c>
      <c r="C25" s="13">
        <v>20</v>
      </c>
      <c r="D25" s="13">
        <v>23</v>
      </c>
      <c r="E25" s="13">
        <v>3</v>
      </c>
      <c r="F25" s="13">
        <v>1</v>
      </c>
      <c r="G25" s="14"/>
    </row>
    <row r="26" spans="1:7" ht="42.75" customHeight="1" x14ac:dyDescent="0.25">
      <c r="A26" s="8" t="s">
        <v>58</v>
      </c>
      <c r="B26" s="13" t="s">
        <v>44</v>
      </c>
      <c r="C26" s="13">
        <v>110</v>
      </c>
      <c r="D26" s="13">
        <v>178</v>
      </c>
      <c r="E26" s="13">
        <v>68</v>
      </c>
      <c r="F26" s="13">
        <v>1</v>
      </c>
      <c r="G26" s="14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4"/>
    </row>
    <row r="28" spans="1:7" ht="17.25" customHeight="1" x14ac:dyDescent="0.25">
      <c r="A28" s="85" t="s">
        <v>29</v>
      </c>
      <c r="B28" s="86"/>
      <c r="C28" s="86"/>
      <c r="D28" s="86"/>
      <c r="E28" s="86"/>
      <c r="F28" s="87"/>
      <c r="G28" s="14"/>
    </row>
    <row r="29" spans="1:7" ht="57.75" customHeight="1" x14ac:dyDescent="0.25">
      <c r="A29" s="2" t="s">
        <v>53</v>
      </c>
      <c r="B29" s="13" t="s">
        <v>12</v>
      </c>
      <c r="C29" s="13">
        <v>1</v>
      </c>
      <c r="D29" s="13">
        <v>1.25</v>
      </c>
      <c r="E29" s="13">
        <f>D29-C29</f>
        <v>0.25</v>
      </c>
      <c r="F29" s="13">
        <v>1</v>
      </c>
      <c r="G29" s="14"/>
    </row>
    <row r="30" spans="1:7" ht="31.5" customHeight="1" x14ac:dyDescent="0.25">
      <c r="A30" s="2" t="s">
        <v>39</v>
      </c>
      <c r="B30" s="13" t="s">
        <v>12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14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4"/>
    </row>
    <row r="32" spans="1:7" s="6" customFormat="1" ht="17.25" customHeight="1" x14ac:dyDescent="0.25">
      <c r="A32" s="85" t="s">
        <v>70</v>
      </c>
      <c r="B32" s="86"/>
      <c r="C32" s="86"/>
      <c r="D32" s="86"/>
      <c r="E32" s="86"/>
      <c r="F32" s="87"/>
      <c r="G32" s="5"/>
    </row>
    <row r="33" spans="1:7" s="6" customFormat="1" ht="87.75" customHeight="1" x14ac:dyDescent="0.25">
      <c r="A33" s="2" t="s">
        <v>41</v>
      </c>
      <c r="B33" s="13" t="s">
        <v>42</v>
      </c>
      <c r="C33" s="13" t="s">
        <v>40</v>
      </c>
      <c r="D33" s="13">
        <v>7</v>
      </c>
      <c r="E33" s="13">
        <v>0</v>
      </c>
      <c r="F33" s="13">
        <v>0</v>
      </c>
      <c r="G33" s="5"/>
    </row>
    <row r="34" spans="1:7" s="6" customFormat="1" ht="87.75" customHeight="1" x14ac:dyDescent="0.2">
      <c r="A34" s="7" t="s">
        <v>43</v>
      </c>
      <c r="B34" s="13" t="s">
        <v>44</v>
      </c>
      <c r="C34" s="13" t="s">
        <v>45</v>
      </c>
      <c r="D34" s="13">
        <v>10</v>
      </c>
      <c r="E34" s="13">
        <v>0</v>
      </c>
      <c r="F34" s="13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96" t="s">
        <v>30</v>
      </c>
      <c r="B36" s="97"/>
      <c r="C36" s="97"/>
      <c r="D36" s="97"/>
      <c r="E36" s="97"/>
      <c r="F36" s="98"/>
      <c r="G36" s="5"/>
    </row>
    <row r="37" spans="1:7" s="6" customFormat="1" ht="17.25" customHeight="1" x14ac:dyDescent="0.2">
      <c r="A37" s="99" t="s">
        <v>72</v>
      </c>
      <c r="B37" s="100"/>
      <c r="C37" s="100"/>
      <c r="D37" s="100"/>
      <c r="E37" s="100"/>
      <c r="F37" s="101"/>
      <c r="G37" s="5"/>
    </row>
    <row r="38" spans="1:7" s="6" customFormat="1" ht="28.5" customHeight="1" x14ac:dyDescent="0.25">
      <c r="A38" s="2" t="s">
        <v>73</v>
      </c>
      <c r="B38" s="13" t="s">
        <v>12</v>
      </c>
      <c r="C38" s="13" t="s">
        <v>97</v>
      </c>
      <c r="D38" s="13">
        <v>89</v>
      </c>
      <c r="E38" s="13">
        <v>7</v>
      </c>
      <c r="F38" s="13">
        <v>1</v>
      </c>
      <c r="G38" s="5"/>
    </row>
    <row r="39" spans="1:7" s="6" customFormat="1" ht="31.5" customHeight="1" x14ac:dyDescent="0.25">
      <c r="A39" s="2" t="s">
        <v>75</v>
      </c>
      <c r="B39" s="13" t="s">
        <v>44</v>
      </c>
      <c r="C39" s="13" t="s">
        <v>76</v>
      </c>
      <c r="D39" s="13" t="s">
        <v>77</v>
      </c>
      <c r="E39" s="13" t="s">
        <v>78</v>
      </c>
      <c r="F39" s="13">
        <v>1</v>
      </c>
      <c r="G39" s="5"/>
    </row>
    <row r="40" spans="1:7" s="6" customFormat="1" ht="33" customHeight="1" x14ac:dyDescent="0.25">
      <c r="A40" s="2" t="s">
        <v>79</v>
      </c>
      <c r="B40" s="13" t="s">
        <v>44</v>
      </c>
      <c r="C40" s="13">
        <v>1770</v>
      </c>
      <c r="D40" s="13">
        <v>1775</v>
      </c>
      <c r="E40" s="13">
        <v>5</v>
      </c>
      <c r="F40" s="13">
        <v>1</v>
      </c>
      <c r="G40" s="5"/>
    </row>
    <row r="41" spans="1:7" s="6" customFormat="1" ht="20.25" customHeight="1" x14ac:dyDescent="0.2">
      <c r="A41" s="93" t="s">
        <v>80</v>
      </c>
      <c r="B41" s="94"/>
      <c r="C41" s="94"/>
      <c r="D41" s="94"/>
      <c r="E41" s="94"/>
      <c r="F41" s="95"/>
      <c r="G41" s="5"/>
    </row>
    <row r="42" spans="1:7" s="6" customFormat="1" ht="62.25" customHeight="1" x14ac:dyDescent="0.25">
      <c r="A42" s="2" t="s">
        <v>81</v>
      </c>
      <c r="B42" s="13" t="s">
        <v>44</v>
      </c>
      <c r="C42" s="13">
        <v>948</v>
      </c>
      <c r="D42" s="13">
        <v>1031</v>
      </c>
      <c r="E42" s="13">
        <v>83</v>
      </c>
      <c r="F42" s="13">
        <v>1</v>
      </c>
      <c r="G42" s="5"/>
    </row>
    <row r="43" spans="1:7" s="6" customFormat="1" ht="33" customHeight="1" x14ac:dyDescent="0.2">
      <c r="A43" s="93" t="s">
        <v>82</v>
      </c>
      <c r="B43" s="94"/>
      <c r="C43" s="94"/>
      <c r="D43" s="94"/>
      <c r="E43" s="94"/>
      <c r="F43" s="95"/>
      <c r="G43" s="5"/>
    </row>
    <row r="44" spans="1:7" s="6" customFormat="1" ht="33" customHeight="1" x14ac:dyDescent="0.25">
      <c r="A44" s="2" t="s">
        <v>83</v>
      </c>
      <c r="B44" s="13" t="s">
        <v>12</v>
      </c>
      <c r="C44" s="13">
        <v>88.7</v>
      </c>
      <c r="D44" s="13">
        <v>89</v>
      </c>
      <c r="E44" s="13">
        <v>0.3</v>
      </c>
      <c r="F44" s="13">
        <v>1</v>
      </c>
      <c r="G44" s="5"/>
    </row>
    <row r="45" spans="1:7" s="6" customFormat="1" ht="57.75" customHeight="1" x14ac:dyDescent="0.25">
      <c r="A45" s="2" t="s">
        <v>84</v>
      </c>
      <c r="B45" s="13" t="s">
        <v>12</v>
      </c>
      <c r="C45" s="13">
        <v>94.4</v>
      </c>
      <c r="D45" s="13">
        <v>95.4</v>
      </c>
      <c r="E45" s="13">
        <v>1</v>
      </c>
      <c r="F45" s="13">
        <v>1</v>
      </c>
      <c r="G45" s="5"/>
    </row>
    <row r="46" spans="1:7" s="6" customFormat="1" ht="30.75" customHeight="1" x14ac:dyDescent="0.2">
      <c r="A46" s="93" t="s">
        <v>85</v>
      </c>
      <c r="B46" s="94"/>
      <c r="C46" s="94"/>
      <c r="D46" s="94"/>
      <c r="E46" s="94"/>
      <c r="F46" s="95"/>
      <c r="G46" s="5"/>
    </row>
    <row r="47" spans="1:7" s="6" customFormat="1" ht="45.75" customHeight="1" x14ac:dyDescent="0.25">
      <c r="A47" s="2" t="s">
        <v>86</v>
      </c>
      <c r="B47" s="13" t="s">
        <v>87</v>
      </c>
      <c r="C47" s="13" t="s">
        <v>88</v>
      </c>
      <c r="D47" s="13">
        <v>4</v>
      </c>
      <c r="E47" s="13">
        <v>2</v>
      </c>
      <c r="F47" s="13">
        <v>1</v>
      </c>
      <c r="G47" s="5"/>
    </row>
    <row r="48" spans="1:7" s="6" customFormat="1" ht="30.75" customHeight="1" x14ac:dyDescent="0.25">
      <c r="A48" s="2" t="s">
        <v>89</v>
      </c>
      <c r="B48" s="13" t="s">
        <v>87</v>
      </c>
      <c r="C48" s="13" t="s">
        <v>90</v>
      </c>
      <c r="D48" s="13">
        <v>5</v>
      </c>
      <c r="E48" s="13">
        <v>2</v>
      </c>
      <c r="F48" s="13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85" t="s">
        <v>31</v>
      </c>
      <c r="B50" s="89"/>
      <c r="C50" s="89"/>
      <c r="D50" s="89"/>
      <c r="E50" s="89"/>
      <c r="F50" s="90"/>
      <c r="G50" s="5"/>
    </row>
    <row r="51" spans="1:7" s="6" customFormat="1" ht="60" customHeight="1" x14ac:dyDescent="0.25">
      <c r="A51" s="2" t="s">
        <v>46</v>
      </c>
      <c r="B51" s="13" t="s">
        <v>44</v>
      </c>
      <c r="C51" s="13">
        <v>1</v>
      </c>
      <c r="D51" s="13">
        <v>2</v>
      </c>
      <c r="E51" s="13">
        <v>1</v>
      </c>
      <c r="F51" s="13">
        <v>1</v>
      </c>
      <c r="G51" s="5"/>
    </row>
    <row r="52" spans="1:7" s="6" customFormat="1" ht="31.5" customHeight="1" x14ac:dyDescent="0.25">
      <c r="A52" s="2" t="s">
        <v>47</v>
      </c>
      <c r="B52" s="13" t="s">
        <v>44</v>
      </c>
      <c r="C52" s="13">
        <v>6</v>
      </c>
      <c r="D52" s="13">
        <v>3</v>
      </c>
      <c r="E52" s="13">
        <v>-3</v>
      </c>
      <c r="F52" s="13">
        <v>-1</v>
      </c>
      <c r="G52" s="5"/>
    </row>
    <row r="53" spans="1:7" s="6" customFormat="1" ht="30.75" customHeight="1" x14ac:dyDescent="0.25">
      <c r="A53" s="2" t="s">
        <v>48</v>
      </c>
      <c r="B53" s="13" t="s">
        <v>19</v>
      </c>
      <c r="C53" s="13">
        <v>8</v>
      </c>
      <c r="D53" s="13">
        <v>8</v>
      </c>
      <c r="E53" s="13">
        <v>0</v>
      </c>
      <c r="F53" s="13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102" t="s">
        <v>32</v>
      </c>
      <c r="B55" s="103"/>
      <c r="C55" s="103"/>
      <c r="D55" s="103"/>
      <c r="E55" s="103"/>
      <c r="F55" s="103"/>
      <c r="G55" s="5"/>
    </row>
    <row r="56" spans="1:7" s="6" customFormat="1" ht="24" customHeight="1" x14ac:dyDescent="0.25">
      <c r="A56" s="2" t="s">
        <v>49</v>
      </c>
      <c r="B56" s="15" t="s">
        <v>50</v>
      </c>
      <c r="C56" s="15" t="s">
        <v>71</v>
      </c>
      <c r="D56" s="15" t="s">
        <v>91</v>
      </c>
      <c r="E56" s="15" t="s">
        <v>92</v>
      </c>
      <c r="F56" s="15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85" t="s">
        <v>33</v>
      </c>
      <c r="B58" s="89"/>
      <c r="C58" s="89"/>
      <c r="D58" s="89"/>
      <c r="E58" s="89"/>
      <c r="F58" s="90"/>
      <c r="G58" s="5"/>
    </row>
    <row r="59" spans="1:7" s="6" customFormat="1" ht="30.75" customHeight="1" x14ac:dyDescent="0.25">
      <c r="A59" s="2" t="s">
        <v>51</v>
      </c>
      <c r="B59" s="13" t="s">
        <v>52</v>
      </c>
      <c r="C59" s="13">
        <v>7</v>
      </c>
      <c r="D59" s="13">
        <v>7</v>
      </c>
      <c r="E59" s="13">
        <v>0</v>
      </c>
      <c r="F59" s="13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85" t="s">
        <v>34</v>
      </c>
      <c r="B61" s="89"/>
      <c r="C61" s="89"/>
      <c r="D61" s="89"/>
      <c r="E61" s="89"/>
      <c r="F61" s="90"/>
      <c r="G61" s="5"/>
    </row>
    <row r="62" spans="1:7" s="6" customFormat="1" ht="31.5" customHeight="1" x14ac:dyDescent="0.25">
      <c r="A62" s="8" t="s">
        <v>74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85" t="s">
        <v>35</v>
      </c>
      <c r="B64" s="89"/>
      <c r="C64" s="89"/>
      <c r="D64" s="89"/>
      <c r="E64" s="89"/>
      <c r="F64" s="90"/>
      <c r="G64" s="5"/>
    </row>
    <row r="65" spans="1:7" s="6" customFormat="1" ht="45.75" customHeight="1" x14ac:dyDescent="0.25">
      <c r="A65" s="2" t="s">
        <v>68</v>
      </c>
      <c r="B65" s="13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85" t="s">
        <v>36</v>
      </c>
      <c r="B67" s="89"/>
      <c r="C67" s="89"/>
      <c r="D67" s="89"/>
      <c r="E67" s="89"/>
      <c r="F67" s="90"/>
      <c r="G67" s="5"/>
    </row>
    <row r="68" spans="1:7" s="6" customFormat="1" ht="81" customHeight="1" x14ac:dyDescent="0.2">
      <c r="A68" s="7" t="s">
        <v>61</v>
      </c>
      <c r="B68" s="13" t="s">
        <v>19</v>
      </c>
      <c r="C68" s="13" t="s">
        <v>64</v>
      </c>
      <c r="D68" s="13">
        <v>11</v>
      </c>
      <c r="E68" s="13">
        <v>4</v>
      </c>
      <c r="F68" s="13">
        <v>1</v>
      </c>
      <c r="G68" s="5"/>
    </row>
    <row r="69" spans="1:7" s="6" customFormat="1" ht="92.25" customHeight="1" x14ac:dyDescent="0.2">
      <c r="A69" s="7" t="s">
        <v>59</v>
      </c>
      <c r="B69" s="13" t="s">
        <v>44</v>
      </c>
      <c r="C69" s="13" t="s">
        <v>65</v>
      </c>
      <c r="D69" s="13">
        <v>70</v>
      </c>
      <c r="E69" s="13">
        <v>43</v>
      </c>
      <c r="F69" s="13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82" t="s">
        <v>37</v>
      </c>
      <c r="B71" s="91"/>
      <c r="C71" s="91"/>
      <c r="D71" s="91"/>
      <c r="E71" s="91"/>
      <c r="F71" s="92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82" t="s">
        <v>38</v>
      </c>
      <c r="B75" s="91"/>
      <c r="C75" s="91"/>
      <c r="D75" s="91"/>
      <c r="E75" s="91"/>
      <c r="F75" s="92"/>
      <c r="G75" s="5"/>
    </row>
    <row r="76" spans="1:7" ht="50.25" customHeight="1" x14ac:dyDescent="0.25">
      <c r="A76" s="2" t="s">
        <v>66</v>
      </c>
      <c r="B76" s="13" t="s">
        <v>12</v>
      </c>
      <c r="C76" s="13">
        <v>5</v>
      </c>
      <c r="D76" s="13">
        <v>5.2</v>
      </c>
      <c r="E76" s="13">
        <v>0.2</v>
      </c>
      <c r="F76" s="13">
        <v>1</v>
      </c>
      <c r="G76" s="14"/>
    </row>
    <row r="77" spans="1:7" ht="46.5" customHeight="1" x14ac:dyDescent="0.25">
      <c r="A77" s="2" t="s">
        <v>67</v>
      </c>
      <c r="B77" s="13" t="s">
        <v>12</v>
      </c>
      <c r="C77" s="13">
        <v>10</v>
      </c>
      <c r="D77" s="13">
        <v>19.8</v>
      </c>
      <c r="E77" s="13">
        <v>9.8000000000000007</v>
      </c>
      <c r="F77" s="13">
        <v>1</v>
      </c>
      <c r="G77" s="14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4"/>
    </row>
    <row r="79" spans="1:7" ht="15" customHeight="1" x14ac:dyDescent="0.25">
      <c r="A79" s="85" t="s">
        <v>98</v>
      </c>
      <c r="B79" s="89"/>
      <c r="C79" s="89"/>
      <c r="D79" s="89"/>
      <c r="E79" s="89"/>
      <c r="F79" s="90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79:F79"/>
    <mergeCell ref="A75:F75"/>
    <mergeCell ref="A37:F37"/>
    <mergeCell ref="A46:F46"/>
    <mergeCell ref="A50:F50"/>
    <mergeCell ref="A55:F55"/>
    <mergeCell ref="A58:F58"/>
    <mergeCell ref="A61:F61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1:F1"/>
    <mergeCell ref="A2:F2"/>
    <mergeCell ref="A5:F5"/>
    <mergeCell ref="A10:F10"/>
    <mergeCell ref="A15:F15"/>
    <mergeCell ref="C3:F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5"/>
  <sheetViews>
    <sheetView zoomScaleNormal="100" workbookViewId="0">
      <selection activeCell="C148" sqref="C148"/>
    </sheetView>
  </sheetViews>
  <sheetFormatPr defaultColWidth="25.5703125" defaultRowHeight="15" x14ac:dyDescent="0.25"/>
  <cols>
    <col min="1" max="1" width="3.7109375" style="16" customWidth="1"/>
    <col min="2" max="2" width="48.85546875" style="16" customWidth="1"/>
    <col min="3" max="3" width="17.7109375" style="16" customWidth="1"/>
    <col min="4" max="4" width="16.7109375" style="16" customWidth="1"/>
    <col min="5" max="5" width="11.7109375" style="16" customWidth="1"/>
    <col min="6" max="6" width="12" style="63" customWidth="1"/>
    <col min="7" max="7" width="11.85546875" style="16" customWidth="1"/>
    <col min="8" max="8" width="7.5703125" style="16" customWidth="1"/>
    <col min="9" max="16384" width="25.5703125" style="16"/>
  </cols>
  <sheetData>
    <row r="1" spans="1:8" x14ac:dyDescent="0.25">
      <c r="B1" s="107" t="s">
        <v>279</v>
      </c>
      <c r="C1" s="107"/>
      <c r="D1" s="107"/>
      <c r="E1" s="107"/>
      <c r="F1" s="107"/>
      <c r="G1" s="107"/>
    </row>
    <row r="2" spans="1:8" x14ac:dyDescent="0.25">
      <c r="B2" s="108" t="s">
        <v>1</v>
      </c>
      <c r="C2" s="108"/>
      <c r="D2" s="108"/>
      <c r="E2" s="108"/>
      <c r="F2" s="108"/>
      <c r="G2" s="108"/>
    </row>
    <row r="3" spans="1:8" ht="15.75" customHeight="1" x14ac:dyDescent="0.25">
      <c r="B3" s="109" t="s">
        <v>2</v>
      </c>
      <c r="C3" s="109" t="s">
        <v>3</v>
      </c>
      <c r="D3" s="109" t="s">
        <v>4</v>
      </c>
      <c r="E3" s="109"/>
      <c r="F3" s="109"/>
      <c r="G3" s="109"/>
    </row>
    <row r="4" spans="1:8" ht="60" x14ac:dyDescent="0.25">
      <c r="B4" s="109"/>
      <c r="C4" s="109"/>
      <c r="D4" s="52" t="s">
        <v>5</v>
      </c>
      <c r="E4" s="52" t="s">
        <v>6</v>
      </c>
      <c r="F4" s="22" t="s">
        <v>280</v>
      </c>
      <c r="G4" s="52" t="s">
        <v>7</v>
      </c>
    </row>
    <row r="5" spans="1:8" s="54" customFormat="1" ht="17.25" customHeight="1" x14ac:dyDescent="0.25">
      <c r="A5" s="16">
        <v>1</v>
      </c>
      <c r="B5" s="104" t="s">
        <v>212</v>
      </c>
      <c r="C5" s="105"/>
      <c r="D5" s="105"/>
      <c r="E5" s="105"/>
      <c r="F5" s="105"/>
      <c r="G5" s="106"/>
      <c r="H5" s="53"/>
    </row>
    <row r="6" spans="1:8" s="54" customFormat="1" ht="30.75" customHeight="1" x14ac:dyDescent="0.25">
      <c r="A6" s="16"/>
      <c r="B6" s="8" t="s">
        <v>51</v>
      </c>
      <c r="C6" s="52" t="s">
        <v>52</v>
      </c>
      <c r="D6" s="52">
        <v>1</v>
      </c>
      <c r="E6" s="52">
        <v>1</v>
      </c>
      <c r="F6" s="22">
        <f>E6/'[1]2017'!E93*100</f>
        <v>25</v>
      </c>
      <c r="G6" s="52">
        <v>-1</v>
      </c>
      <c r="H6" s="53"/>
    </row>
    <row r="7" spans="1:8" s="54" customFormat="1" ht="18.75" customHeight="1" x14ac:dyDescent="0.25">
      <c r="A7" s="16"/>
      <c r="B7" s="55" t="s">
        <v>15</v>
      </c>
      <c r="C7" s="17"/>
      <c r="D7" s="17"/>
      <c r="E7" s="17"/>
      <c r="F7" s="24"/>
      <c r="G7" s="17">
        <v>-1</v>
      </c>
      <c r="H7" s="53"/>
    </row>
    <row r="8" spans="1:8" s="54" customFormat="1" ht="17.25" customHeight="1" x14ac:dyDescent="0.25">
      <c r="A8" s="16">
        <v>2</v>
      </c>
      <c r="B8" s="104" t="s">
        <v>213</v>
      </c>
      <c r="C8" s="110"/>
      <c r="D8" s="110"/>
      <c r="E8" s="110"/>
      <c r="F8" s="110"/>
      <c r="G8" s="111"/>
      <c r="H8" s="53"/>
    </row>
    <row r="9" spans="1:8" s="54" customFormat="1" ht="48" customHeight="1" x14ac:dyDescent="0.25">
      <c r="A9" s="16"/>
      <c r="B9" s="56" t="s">
        <v>214</v>
      </c>
      <c r="C9" s="52" t="s">
        <v>217</v>
      </c>
      <c r="D9" s="48" t="s">
        <v>216</v>
      </c>
      <c r="E9" s="52">
        <v>50</v>
      </c>
      <c r="F9" s="22">
        <f>E9/'2020'!E9*100</f>
        <v>100</v>
      </c>
      <c r="G9" s="52">
        <v>0</v>
      </c>
      <c r="H9" s="53"/>
    </row>
    <row r="10" spans="1:8" s="54" customFormat="1" ht="49.5" customHeight="1" x14ac:dyDescent="0.25">
      <c r="A10" s="16"/>
      <c r="B10" s="56" t="s">
        <v>176</v>
      </c>
      <c r="C10" s="52" t="s">
        <v>163</v>
      </c>
      <c r="D10" s="52" t="s">
        <v>215</v>
      </c>
      <c r="E10" s="52">
        <v>210</v>
      </c>
      <c r="F10" s="22">
        <v>100</v>
      </c>
      <c r="G10" s="52">
        <v>0</v>
      </c>
      <c r="H10" s="53"/>
    </row>
    <row r="11" spans="1:8" s="54" customFormat="1" ht="17.25" customHeight="1" x14ac:dyDescent="0.25">
      <c r="A11" s="16"/>
      <c r="B11" s="55" t="s">
        <v>15</v>
      </c>
      <c r="C11" s="17"/>
      <c r="D11" s="17"/>
      <c r="E11" s="17"/>
      <c r="F11" s="24"/>
      <c r="G11" s="17">
        <f>G9+G10</f>
        <v>0</v>
      </c>
      <c r="H11" s="53"/>
    </row>
    <row r="12" spans="1:8" s="54" customFormat="1" ht="17.25" customHeight="1" x14ac:dyDescent="0.25">
      <c r="A12" s="16">
        <v>3</v>
      </c>
      <c r="B12" s="104" t="s">
        <v>111</v>
      </c>
      <c r="C12" s="110"/>
      <c r="D12" s="110"/>
      <c r="E12" s="110"/>
      <c r="F12" s="110"/>
      <c r="G12" s="111"/>
      <c r="H12" s="53"/>
    </row>
    <row r="13" spans="1:8" s="54" customFormat="1" ht="17.25" customHeight="1" x14ac:dyDescent="0.25">
      <c r="A13" s="16"/>
      <c r="B13" s="99" t="s">
        <v>128</v>
      </c>
      <c r="C13" s="100"/>
      <c r="D13" s="100"/>
      <c r="E13" s="100"/>
      <c r="F13" s="100"/>
      <c r="G13" s="101"/>
      <c r="H13" s="53"/>
    </row>
    <row r="14" spans="1:8" s="54" customFormat="1" ht="73.5" customHeight="1" x14ac:dyDescent="0.25">
      <c r="A14" s="16"/>
      <c r="B14" s="8" t="s">
        <v>112</v>
      </c>
      <c r="C14" s="52" t="s">
        <v>12</v>
      </c>
      <c r="D14" s="52">
        <v>50</v>
      </c>
      <c r="E14" s="52">
        <v>50</v>
      </c>
      <c r="F14" s="22">
        <f>E14/'2020'!E16*100</f>
        <v>384.61538461538464</v>
      </c>
      <c r="G14" s="52">
        <v>-1</v>
      </c>
      <c r="H14" s="53"/>
    </row>
    <row r="15" spans="1:8" s="54" customFormat="1" ht="78.75" customHeight="1" x14ac:dyDescent="0.25">
      <c r="A15" s="16"/>
      <c r="B15" s="8" t="s">
        <v>113</v>
      </c>
      <c r="C15" s="52" t="s">
        <v>12</v>
      </c>
      <c r="D15" s="52">
        <v>100</v>
      </c>
      <c r="E15" s="52">
        <v>100</v>
      </c>
      <c r="F15" s="22">
        <f>E15/'2020'!E17*100</f>
        <v>680.27210884353747</v>
      </c>
      <c r="G15" s="52">
        <v>0</v>
      </c>
      <c r="H15" s="53"/>
    </row>
    <row r="16" spans="1:8" s="54" customFormat="1" ht="45.75" customHeight="1" x14ac:dyDescent="0.25">
      <c r="A16" s="16"/>
      <c r="B16" s="8" t="s">
        <v>114</v>
      </c>
      <c r="C16" s="52" t="s">
        <v>44</v>
      </c>
      <c r="D16" s="52">
        <v>15</v>
      </c>
      <c r="E16" s="52">
        <v>13</v>
      </c>
      <c r="F16" s="22">
        <f>E16/'2020'!E18*100</f>
        <v>13</v>
      </c>
      <c r="G16" s="52">
        <v>-1</v>
      </c>
      <c r="H16" s="53"/>
    </row>
    <row r="17" spans="1:8" s="54" customFormat="1" ht="62.25" customHeight="1" x14ac:dyDescent="0.25">
      <c r="A17" s="16"/>
      <c r="B17" s="8" t="s">
        <v>115</v>
      </c>
      <c r="C17" s="52" t="s">
        <v>12</v>
      </c>
      <c r="D17" s="52">
        <v>15</v>
      </c>
      <c r="E17" s="52">
        <v>14.7</v>
      </c>
      <c r="F17" s="22">
        <f>E17/'2020'!E19*100</f>
        <v>41.17647058823529</v>
      </c>
      <c r="G17" s="52">
        <v>-1</v>
      </c>
      <c r="H17" s="53"/>
    </row>
    <row r="18" spans="1:8" s="54" customFormat="1" ht="92.25" customHeight="1" x14ac:dyDescent="0.25">
      <c r="A18" s="16"/>
      <c r="B18" s="57" t="s">
        <v>116</v>
      </c>
      <c r="C18" s="26" t="s">
        <v>12</v>
      </c>
      <c r="D18" s="26" t="s">
        <v>117</v>
      </c>
      <c r="E18" s="26">
        <v>100</v>
      </c>
      <c r="F18" s="22" t="e">
        <f>E18/'2020'!E20*100</f>
        <v>#DIV/0!</v>
      </c>
      <c r="G18" s="26">
        <v>0</v>
      </c>
      <c r="H18" s="53"/>
    </row>
    <row r="19" spans="1:8" s="54" customFormat="1" ht="92.25" customHeight="1" x14ac:dyDescent="0.25">
      <c r="A19" s="8"/>
      <c r="B19" s="8" t="s">
        <v>118</v>
      </c>
      <c r="C19" s="52" t="s">
        <v>12</v>
      </c>
      <c r="D19" s="52">
        <v>15</v>
      </c>
      <c r="E19" s="52">
        <v>35.700000000000003</v>
      </c>
      <c r="F19" s="22">
        <f>E19/'2020'!E21*100</f>
        <v>255.00000000000003</v>
      </c>
      <c r="G19" s="52">
        <v>1</v>
      </c>
      <c r="H19" s="53"/>
    </row>
    <row r="20" spans="1:8" s="54" customFormat="1" ht="20.25" customHeight="1" x14ac:dyDescent="0.25">
      <c r="A20" s="16"/>
      <c r="B20" s="112" t="s">
        <v>127</v>
      </c>
      <c r="C20" s="113"/>
      <c r="D20" s="113"/>
      <c r="E20" s="113"/>
      <c r="F20" s="113"/>
      <c r="G20" s="114"/>
      <c r="H20" s="53"/>
    </row>
    <row r="21" spans="1:8" s="54" customFormat="1" ht="63" customHeight="1" x14ac:dyDescent="0.25">
      <c r="A21" s="16"/>
      <c r="B21" s="40" t="s">
        <v>119</v>
      </c>
      <c r="C21" s="58" t="s">
        <v>12</v>
      </c>
      <c r="D21" s="58"/>
      <c r="E21" s="52">
        <v>14</v>
      </c>
      <c r="F21" s="22">
        <f>E21/'[1]2017'!E48*100</f>
        <v>105.26315789473684</v>
      </c>
      <c r="G21" s="58">
        <v>1</v>
      </c>
      <c r="H21" s="53"/>
    </row>
    <row r="22" spans="1:8" s="54" customFormat="1" ht="93.75" customHeight="1" x14ac:dyDescent="0.25">
      <c r="A22" s="16"/>
      <c r="B22" s="8" t="s">
        <v>116</v>
      </c>
      <c r="C22" s="58" t="s">
        <v>12</v>
      </c>
      <c r="D22" s="26" t="s">
        <v>117</v>
      </c>
      <c r="E22" s="52">
        <v>100</v>
      </c>
      <c r="F22" s="22">
        <f>E22/'[1]2017'!E49*100</f>
        <v>100</v>
      </c>
      <c r="G22" s="52">
        <v>0</v>
      </c>
      <c r="H22" s="53"/>
    </row>
    <row r="23" spans="1:8" s="54" customFormat="1" ht="46.5" customHeight="1" x14ac:dyDescent="0.25">
      <c r="A23" s="16"/>
      <c r="B23" s="8" t="s">
        <v>120</v>
      </c>
      <c r="C23" s="58" t="s">
        <v>12</v>
      </c>
      <c r="D23" s="26" t="s">
        <v>117</v>
      </c>
      <c r="E23" s="52">
        <v>94</v>
      </c>
      <c r="F23" s="22">
        <f>E23/'2020'!E25*100</f>
        <v>8545.454545454546</v>
      </c>
      <c r="G23" s="52">
        <v>0</v>
      </c>
      <c r="H23" s="53"/>
    </row>
    <row r="24" spans="1:8" s="54" customFormat="1" ht="35.25" customHeight="1" x14ac:dyDescent="0.25">
      <c r="A24" s="16"/>
      <c r="B24" s="8" t="s">
        <v>121</v>
      </c>
      <c r="C24" s="52" t="s">
        <v>44</v>
      </c>
      <c r="D24" s="52" t="s">
        <v>122</v>
      </c>
      <c r="E24" s="52">
        <v>14</v>
      </c>
      <c r="F24" s="22">
        <f>E24/'2020'!E26*100</f>
        <v>13.76597836774828</v>
      </c>
      <c r="G24" s="52">
        <v>0</v>
      </c>
      <c r="H24" s="53"/>
    </row>
    <row r="25" spans="1:8" s="54" customFormat="1" ht="93.75" customHeight="1" x14ac:dyDescent="0.25">
      <c r="A25" s="16"/>
      <c r="B25" s="8" t="s">
        <v>123</v>
      </c>
      <c r="C25" s="52" t="s">
        <v>12</v>
      </c>
      <c r="D25" s="52"/>
      <c r="E25" s="52">
        <v>1.1000000000000001</v>
      </c>
      <c r="F25" s="22">
        <f>E25/'2020'!E27*100</f>
        <v>12.222222222222223</v>
      </c>
      <c r="G25" s="52">
        <v>-1</v>
      </c>
      <c r="H25" s="53"/>
    </row>
    <row r="26" spans="1:8" s="54" customFormat="1" ht="61.5" customHeight="1" x14ac:dyDescent="0.25">
      <c r="A26" s="16"/>
      <c r="B26" s="8" t="s">
        <v>124</v>
      </c>
      <c r="C26" s="52" t="s">
        <v>12</v>
      </c>
      <c r="D26" s="52">
        <v>100</v>
      </c>
      <c r="E26" s="52">
        <v>101.7</v>
      </c>
      <c r="F26" s="22">
        <f>E26/'[1]2017'!E53*100</f>
        <v>97.97687861271676</v>
      </c>
      <c r="G26" s="52">
        <v>-1</v>
      </c>
      <c r="H26" s="53"/>
    </row>
    <row r="27" spans="1:8" s="54" customFormat="1" ht="105.75" customHeight="1" x14ac:dyDescent="0.25">
      <c r="A27" s="16"/>
      <c r="B27" s="8" t="s">
        <v>125</v>
      </c>
      <c r="C27" s="52" t="s">
        <v>12</v>
      </c>
      <c r="D27" s="26" t="s">
        <v>126</v>
      </c>
      <c r="E27" s="52">
        <v>9</v>
      </c>
      <c r="F27" s="22">
        <f>E27/'2020'!E29*100</f>
        <v>18.75</v>
      </c>
      <c r="G27" s="52">
        <v>1</v>
      </c>
      <c r="H27" s="53"/>
    </row>
    <row r="28" spans="1:8" s="54" customFormat="1" ht="20.25" customHeight="1" x14ac:dyDescent="0.25">
      <c r="A28" s="16"/>
      <c r="B28" s="99" t="s">
        <v>129</v>
      </c>
      <c r="C28" s="100"/>
      <c r="D28" s="100"/>
      <c r="E28" s="100"/>
      <c r="F28" s="100"/>
      <c r="G28" s="101"/>
      <c r="H28" s="53"/>
    </row>
    <row r="29" spans="1:8" s="54" customFormat="1" ht="76.5" customHeight="1" x14ac:dyDescent="0.25">
      <c r="A29" s="16"/>
      <c r="B29" s="8" t="s">
        <v>130</v>
      </c>
      <c r="C29" s="52" t="s">
        <v>12</v>
      </c>
      <c r="D29" s="26" t="s">
        <v>131</v>
      </c>
      <c r="E29" s="52">
        <v>48</v>
      </c>
      <c r="F29" s="22">
        <f>E29/'2020'!E31*100</f>
        <v>111.62790697674419</v>
      </c>
      <c r="G29" s="52">
        <v>1</v>
      </c>
      <c r="H29" s="53"/>
    </row>
    <row r="30" spans="1:8" s="54" customFormat="1" ht="77.25" customHeight="1" x14ac:dyDescent="0.25">
      <c r="A30" s="16"/>
      <c r="B30" s="8" t="s">
        <v>132</v>
      </c>
      <c r="C30" s="52" t="s">
        <v>12</v>
      </c>
      <c r="D30" s="26" t="s">
        <v>117</v>
      </c>
      <c r="E30" s="52">
        <v>102.7</v>
      </c>
      <c r="F30" s="22">
        <f>E30/'[1]2017'!E57*100</f>
        <v>131.16219667943807</v>
      </c>
      <c r="G30" s="52">
        <v>1</v>
      </c>
      <c r="H30" s="53"/>
    </row>
    <row r="31" spans="1:8" s="54" customFormat="1" ht="88.5" customHeight="1" x14ac:dyDescent="0.25">
      <c r="A31" s="16"/>
      <c r="B31" s="8" t="s">
        <v>133</v>
      </c>
      <c r="C31" s="52" t="s">
        <v>12</v>
      </c>
      <c r="D31" s="26">
        <v>20</v>
      </c>
      <c r="E31" s="52">
        <v>43</v>
      </c>
      <c r="F31" s="22">
        <f>E31/'2020'!E33*100</f>
        <v>3583.3333333333335</v>
      </c>
      <c r="G31" s="52">
        <v>1</v>
      </c>
      <c r="H31" s="53"/>
    </row>
    <row r="32" spans="1:8" s="54" customFormat="1" ht="88.5" customHeight="1" x14ac:dyDescent="0.25">
      <c r="A32" s="16"/>
      <c r="B32" s="8" t="s">
        <v>134</v>
      </c>
      <c r="C32" s="52" t="s">
        <v>12</v>
      </c>
      <c r="D32" s="52">
        <v>7</v>
      </c>
      <c r="E32" s="52">
        <v>19</v>
      </c>
      <c r="F32" s="22" t="e">
        <f>E32/'2020'!E34*100</f>
        <v>#DIV/0!</v>
      </c>
      <c r="G32" s="52">
        <v>1</v>
      </c>
      <c r="H32" s="53"/>
    </row>
    <row r="33" spans="1:8" s="54" customFormat="1" ht="61.5" customHeight="1" x14ac:dyDescent="0.25">
      <c r="A33" s="16"/>
      <c r="B33" s="8" t="s">
        <v>135</v>
      </c>
      <c r="C33" s="52" t="s">
        <v>12</v>
      </c>
      <c r="D33" s="52">
        <v>1</v>
      </c>
      <c r="E33" s="52">
        <v>1.2</v>
      </c>
      <c r="F33" s="22">
        <f>E33/'2020'!E35*100</f>
        <v>24</v>
      </c>
      <c r="G33" s="52">
        <v>0</v>
      </c>
      <c r="H33" s="53"/>
    </row>
    <row r="34" spans="1:8" s="54" customFormat="1" ht="15" customHeight="1" x14ac:dyDescent="0.25">
      <c r="A34" s="16"/>
      <c r="B34" s="99" t="s">
        <v>136</v>
      </c>
      <c r="C34" s="100"/>
      <c r="D34" s="100"/>
      <c r="E34" s="100"/>
      <c r="F34" s="100"/>
      <c r="G34" s="101"/>
      <c r="H34" s="53"/>
    </row>
    <row r="35" spans="1:8" s="54" customFormat="1" ht="45.75" customHeight="1" x14ac:dyDescent="0.25">
      <c r="A35" s="16"/>
      <c r="B35" s="8" t="s">
        <v>137</v>
      </c>
      <c r="C35" s="52" t="s">
        <v>138</v>
      </c>
      <c r="D35" s="52">
        <v>5</v>
      </c>
      <c r="E35" s="52">
        <v>5</v>
      </c>
      <c r="F35" s="22" t="e">
        <f>E35/'2020'!E37*100</f>
        <v>#DIV/0!</v>
      </c>
      <c r="G35" s="52">
        <v>0</v>
      </c>
      <c r="H35" s="53"/>
    </row>
    <row r="36" spans="1:8" s="54" customFormat="1" ht="30.75" customHeight="1" x14ac:dyDescent="0.25">
      <c r="A36" s="16"/>
      <c r="B36" s="8" t="s">
        <v>139</v>
      </c>
      <c r="C36" s="52" t="s">
        <v>87</v>
      </c>
      <c r="D36" s="52">
        <v>0</v>
      </c>
      <c r="E36" s="52">
        <v>0</v>
      </c>
      <c r="F36" s="22">
        <v>100</v>
      </c>
      <c r="G36" s="52">
        <v>0</v>
      </c>
      <c r="H36" s="53"/>
    </row>
    <row r="37" spans="1:8" s="54" customFormat="1" ht="28.5" customHeight="1" x14ac:dyDescent="0.25">
      <c r="A37" s="16"/>
      <c r="B37" s="115" t="s">
        <v>140</v>
      </c>
      <c r="C37" s="116"/>
      <c r="D37" s="116"/>
      <c r="E37" s="116"/>
      <c r="F37" s="116"/>
      <c r="G37" s="116"/>
      <c r="H37" s="53"/>
    </row>
    <row r="38" spans="1:8" s="54" customFormat="1" ht="47.25" customHeight="1" x14ac:dyDescent="0.25">
      <c r="A38" s="16"/>
      <c r="B38" s="59" t="s">
        <v>141</v>
      </c>
      <c r="C38" s="28" t="s">
        <v>12</v>
      </c>
      <c r="D38" s="28">
        <v>20</v>
      </c>
      <c r="E38" s="28">
        <v>34.700000000000003</v>
      </c>
      <c r="F38" s="22">
        <f>E38/'[1]2017'!E65*100</f>
        <v>67.117988394584131</v>
      </c>
      <c r="G38" s="28">
        <v>-1</v>
      </c>
      <c r="H38" s="53"/>
    </row>
    <row r="39" spans="1:8" s="54" customFormat="1" ht="19.5" customHeight="1" x14ac:dyDescent="0.25">
      <c r="A39" s="16"/>
      <c r="B39" s="59" t="s">
        <v>142</v>
      </c>
      <c r="C39" s="28" t="s">
        <v>12</v>
      </c>
      <c r="D39" s="28">
        <v>50</v>
      </c>
      <c r="E39" s="28">
        <v>65</v>
      </c>
      <c r="F39" s="22">
        <f>E39/'[1]2017'!E66*100</f>
        <v>108.33333333333333</v>
      </c>
      <c r="G39" s="28">
        <v>1</v>
      </c>
      <c r="H39" s="53"/>
    </row>
    <row r="40" spans="1:8" s="54" customFormat="1" ht="28.5" customHeight="1" x14ac:dyDescent="0.25">
      <c r="A40" s="16"/>
      <c r="B40" s="59" t="s">
        <v>143</v>
      </c>
      <c r="C40" s="28" t="s">
        <v>12</v>
      </c>
      <c r="D40" s="28">
        <v>100</v>
      </c>
      <c r="E40" s="28">
        <v>100</v>
      </c>
      <c r="F40" s="22">
        <f>E40/'[1]2017'!E67*100</f>
        <v>100</v>
      </c>
      <c r="G40" s="28">
        <v>0</v>
      </c>
      <c r="H40" s="53"/>
    </row>
    <row r="41" spans="1:8" s="54" customFormat="1" ht="28.5" customHeight="1" x14ac:dyDescent="0.25">
      <c r="A41" s="16"/>
      <c r="B41" s="59" t="s">
        <v>144</v>
      </c>
      <c r="C41" s="28" t="s">
        <v>12</v>
      </c>
      <c r="D41" s="28">
        <v>5</v>
      </c>
      <c r="E41" s="28">
        <v>0</v>
      </c>
      <c r="F41" s="22">
        <v>0</v>
      </c>
      <c r="G41" s="28">
        <v>0</v>
      </c>
      <c r="H41" s="53"/>
    </row>
    <row r="42" spans="1:8" s="54" customFormat="1" ht="16.5" customHeight="1" x14ac:dyDescent="0.25">
      <c r="A42" s="16"/>
      <c r="B42" s="59" t="s">
        <v>145</v>
      </c>
      <c r="C42" s="28" t="s">
        <v>12</v>
      </c>
      <c r="D42" s="28">
        <v>100</v>
      </c>
      <c r="E42" s="28">
        <v>100</v>
      </c>
      <c r="F42" s="22">
        <f>E42/'[1]2017'!E69*100</f>
        <v>100</v>
      </c>
      <c r="G42" s="28">
        <v>0</v>
      </c>
      <c r="H42" s="53"/>
    </row>
    <row r="43" spans="1:8" s="54" customFormat="1" ht="48" customHeight="1" x14ac:dyDescent="0.25">
      <c r="A43" s="16"/>
      <c r="B43" s="59" t="s">
        <v>146</v>
      </c>
      <c r="C43" s="28" t="s">
        <v>12</v>
      </c>
      <c r="D43" s="28">
        <v>50</v>
      </c>
      <c r="E43" s="28">
        <v>70</v>
      </c>
      <c r="F43" s="22">
        <f>E43/'[1]2017'!E70*100</f>
        <v>116.66666666666667</v>
      </c>
      <c r="G43" s="28">
        <v>1</v>
      </c>
      <c r="H43" s="53"/>
    </row>
    <row r="44" spans="1:8" s="54" customFormat="1" ht="32.25" customHeight="1" x14ac:dyDescent="0.25">
      <c r="A44" s="16"/>
      <c r="B44" s="59" t="s">
        <v>147</v>
      </c>
      <c r="C44" s="28" t="s">
        <v>12</v>
      </c>
      <c r="D44" s="28">
        <v>10</v>
      </c>
      <c r="E44" s="28">
        <v>10</v>
      </c>
      <c r="F44" s="22" t="e">
        <f>E44/'2020'!E46*100</f>
        <v>#DIV/0!</v>
      </c>
      <c r="G44" s="28">
        <v>0</v>
      </c>
      <c r="H44" s="53"/>
    </row>
    <row r="45" spans="1:8" s="54" customFormat="1" ht="47.25" customHeight="1" x14ac:dyDescent="0.25">
      <c r="A45" s="16"/>
      <c r="B45" s="59" t="s">
        <v>148</v>
      </c>
      <c r="C45" s="28" t="s">
        <v>12</v>
      </c>
      <c r="D45" s="28">
        <v>80</v>
      </c>
      <c r="E45" s="28">
        <v>23.07</v>
      </c>
      <c r="F45" s="22" t="e">
        <f>E45/'2020'!E47*100</f>
        <v>#DIV/0!</v>
      </c>
      <c r="G45" s="28">
        <v>-1</v>
      </c>
      <c r="H45" s="53"/>
    </row>
    <row r="46" spans="1:8" s="54" customFormat="1" ht="29.25" customHeight="1" x14ac:dyDescent="0.25">
      <c r="A46" s="16"/>
      <c r="B46" s="59" t="s">
        <v>149</v>
      </c>
      <c r="C46" s="28" t="s">
        <v>12</v>
      </c>
      <c r="D46" s="28">
        <v>10</v>
      </c>
      <c r="E46" s="28">
        <v>0</v>
      </c>
      <c r="F46" s="22">
        <v>0</v>
      </c>
      <c r="G46" s="28">
        <v>0</v>
      </c>
      <c r="H46" s="53"/>
    </row>
    <row r="47" spans="1:8" s="54" customFormat="1" ht="31.5" customHeight="1" x14ac:dyDescent="0.25">
      <c r="A47" s="16"/>
      <c r="B47" s="117" t="s">
        <v>150</v>
      </c>
      <c r="C47" s="118"/>
      <c r="D47" s="118"/>
      <c r="E47" s="118"/>
      <c r="F47" s="118"/>
      <c r="G47" s="119"/>
      <c r="H47" s="53"/>
    </row>
    <row r="48" spans="1:8" s="54" customFormat="1" ht="45.75" customHeight="1" x14ac:dyDescent="0.25">
      <c r="A48" s="16"/>
      <c r="B48" s="59" t="s">
        <v>151</v>
      </c>
      <c r="C48" s="18" t="s">
        <v>12</v>
      </c>
      <c r="D48" s="18" t="s">
        <v>152</v>
      </c>
      <c r="E48" s="52">
        <v>69</v>
      </c>
      <c r="F48" s="22">
        <f>E48/'[1]2017'!E75*100</f>
        <v>100</v>
      </c>
      <c r="G48" s="18">
        <v>0</v>
      </c>
      <c r="H48" s="53"/>
    </row>
    <row r="49" spans="1:8" s="54" customFormat="1" ht="63.75" customHeight="1" x14ac:dyDescent="0.25">
      <c r="A49" s="16"/>
      <c r="B49" s="59" t="s">
        <v>153</v>
      </c>
      <c r="C49" s="18" t="s">
        <v>12</v>
      </c>
      <c r="D49" s="18" t="s">
        <v>154</v>
      </c>
      <c r="E49" s="52">
        <v>1.1000000000000001</v>
      </c>
      <c r="F49" s="22">
        <f>E49/'2020'!E51*100</f>
        <v>1.1000000000000001</v>
      </c>
      <c r="G49" s="18">
        <v>1</v>
      </c>
      <c r="H49" s="53"/>
    </row>
    <row r="50" spans="1:8" s="54" customFormat="1" ht="63.75" customHeight="1" x14ac:dyDescent="0.25">
      <c r="A50" s="16"/>
      <c r="B50" s="59" t="s">
        <v>155</v>
      </c>
      <c r="C50" s="60" t="s">
        <v>12</v>
      </c>
      <c r="D50" s="18" t="s">
        <v>156</v>
      </c>
      <c r="E50" s="38">
        <v>87</v>
      </c>
      <c r="F50" s="22">
        <f>E50/'[1]2017'!E77*100</f>
        <v>100</v>
      </c>
      <c r="G50" s="60">
        <v>0</v>
      </c>
      <c r="H50" s="53"/>
    </row>
    <row r="51" spans="1:8" s="54" customFormat="1" ht="45.75" customHeight="1" x14ac:dyDescent="0.25">
      <c r="A51" s="16"/>
      <c r="B51" s="59" t="s">
        <v>157</v>
      </c>
      <c r="C51" s="60" t="s">
        <v>12</v>
      </c>
      <c r="D51" s="60" t="s">
        <v>117</v>
      </c>
      <c r="E51" s="38">
        <v>100</v>
      </c>
      <c r="F51" s="22">
        <f>E51/'[1]2017'!E78*100</f>
        <v>100</v>
      </c>
      <c r="G51" s="60">
        <v>0</v>
      </c>
      <c r="H51" s="53"/>
    </row>
    <row r="52" spans="1:8" s="54" customFormat="1" ht="46.5" customHeight="1" x14ac:dyDescent="0.25">
      <c r="A52" s="16"/>
      <c r="B52" s="8" t="s">
        <v>158</v>
      </c>
      <c r="C52" s="29" t="s">
        <v>44</v>
      </c>
      <c r="D52" s="60" t="s">
        <v>159</v>
      </c>
      <c r="E52" s="29">
        <v>2758</v>
      </c>
      <c r="F52" s="22">
        <f>E52/'[1]2017'!E79*100</f>
        <v>103.02577512140456</v>
      </c>
      <c r="G52" s="29">
        <v>1</v>
      </c>
      <c r="H52" s="53"/>
    </row>
    <row r="53" spans="1:8" s="54" customFormat="1" ht="18.75" customHeight="1" x14ac:dyDescent="0.25">
      <c r="A53" s="16"/>
      <c r="B53" s="55" t="s">
        <v>15</v>
      </c>
      <c r="C53" s="17"/>
      <c r="D53" s="17"/>
      <c r="E53" s="17"/>
      <c r="F53" s="24"/>
      <c r="G53" s="17">
        <f>G14+G15+G16+G17+G18+G19+G21+G22+G23+G24+G25+G26+G27+G29+G30+G31+G32+G33+G35+G36+G38+G39+G40+G41+G42+G43+G44+G45+G46+G48+G49+G50+G51+G52</f>
        <v>4</v>
      </c>
      <c r="H53" s="53"/>
    </row>
    <row r="54" spans="1:8" s="54" customFormat="1" ht="17.25" customHeight="1" x14ac:dyDescent="0.25">
      <c r="A54" s="16">
        <v>4</v>
      </c>
      <c r="B54" s="104" t="s">
        <v>218</v>
      </c>
      <c r="C54" s="105"/>
      <c r="D54" s="105"/>
      <c r="E54" s="105"/>
      <c r="F54" s="105"/>
      <c r="G54" s="106"/>
      <c r="H54" s="53"/>
    </row>
    <row r="55" spans="1:8" s="54" customFormat="1" ht="31.5" customHeight="1" x14ac:dyDescent="0.25">
      <c r="A55" s="16"/>
      <c r="B55" s="8" t="s">
        <v>220</v>
      </c>
      <c r="C55" s="52" t="s">
        <v>44</v>
      </c>
      <c r="D55" s="52">
        <v>30</v>
      </c>
      <c r="E55" s="52">
        <v>30</v>
      </c>
      <c r="F55" s="22">
        <f>E55/'2020'!E55*100</f>
        <v>100</v>
      </c>
      <c r="G55" s="52">
        <v>1</v>
      </c>
      <c r="H55" s="53"/>
    </row>
    <row r="56" spans="1:8" s="54" customFormat="1" ht="30.75" customHeight="1" x14ac:dyDescent="0.25">
      <c r="A56" s="16"/>
      <c r="B56" s="8" t="s">
        <v>165</v>
      </c>
      <c r="C56" s="52" t="s">
        <v>19</v>
      </c>
      <c r="D56" s="52">
        <v>8</v>
      </c>
      <c r="E56" s="52">
        <v>5</v>
      </c>
      <c r="F56" s="22">
        <f>E56/'2020'!E56*100</f>
        <v>100</v>
      </c>
      <c r="G56" s="52">
        <v>1</v>
      </c>
      <c r="H56" s="53"/>
    </row>
    <row r="57" spans="1:8" s="54" customFormat="1" ht="57" customHeight="1" x14ac:dyDescent="0.25">
      <c r="A57" s="16"/>
      <c r="B57" s="8" t="s">
        <v>166</v>
      </c>
      <c r="C57" s="52" t="s">
        <v>42</v>
      </c>
      <c r="D57" s="52">
        <v>3</v>
      </c>
      <c r="E57" s="52">
        <v>2</v>
      </c>
      <c r="F57" s="22">
        <f>E57/'2020'!E57*100</f>
        <v>100</v>
      </c>
      <c r="G57" s="52">
        <v>1</v>
      </c>
      <c r="H57" s="53"/>
    </row>
    <row r="58" spans="1:8" s="54" customFormat="1" ht="48" customHeight="1" x14ac:dyDescent="0.25">
      <c r="A58" s="16"/>
      <c r="B58" s="8" t="s">
        <v>167</v>
      </c>
      <c r="C58" s="52" t="s">
        <v>42</v>
      </c>
      <c r="D58" s="52">
        <v>3</v>
      </c>
      <c r="E58" s="52">
        <v>2</v>
      </c>
      <c r="F58" s="22">
        <f>E58/'2020'!E58*100</f>
        <v>100</v>
      </c>
      <c r="G58" s="52">
        <v>-1</v>
      </c>
      <c r="H58" s="53"/>
    </row>
    <row r="59" spans="1:8" s="54" customFormat="1" ht="60" customHeight="1" x14ac:dyDescent="0.25">
      <c r="A59" s="16"/>
      <c r="B59" s="8" t="s">
        <v>219</v>
      </c>
      <c r="C59" s="52" t="s">
        <v>42</v>
      </c>
      <c r="D59" s="52">
        <v>1</v>
      </c>
      <c r="E59" s="52">
        <v>0</v>
      </c>
      <c r="F59" s="22">
        <v>0</v>
      </c>
      <c r="G59" s="52">
        <v>0</v>
      </c>
      <c r="H59" s="53"/>
    </row>
    <row r="60" spans="1:8" s="54" customFormat="1" ht="35.25" customHeight="1" x14ac:dyDescent="0.25">
      <c r="A60" s="16"/>
      <c r="B60" s="8" t="s">
        <v>168</v>
      </c>
      <c r="C60" s="52" t="s">
        <v>42</v>
      </c>
      <c r="D60" s="52">
        <v>12</v>
      </c>
      <c r="E60" s="52">
        <v>4</v>
      </c>
      <c r="F60" s="22">
        <f>E60/'2020'!E60*100</f>
        <v>100</v>
      </c>
      <c r="G60" s="52">
        <v>0</v>
      </c>
      <c r="H60" s="53"/>
    </row>
    <row r="61" spans="1:8" s="54" customFormat="1" ht="35.25" customHeight="1" x14ac:dyDescent="0.25">
      <c r="A61" s="16"/>
      <c r="B61" s="8" t="s">
        <v>169</v>
      </c>
      <c r="C61" s="52" t="s">
        <v>12</v>
      </c>
      <c r="D61" s="52">
        <v>50</v>
      </c>
      <c r="E61" s="52">
        <v>20</v>
      </c>
      <c r="F61" s="22">
        <f>E61/'2020'!E61*100</f>
        <v>100</v>
      </c>
      <c r="G61" s="52">
        <v>1</v>
      </c>
      <c r="H61" s="53"/>
    </row>
    <row r="62" spans="1:8" s="54" customFormat="1" ht="18" customHeight="1" x14ac:dyDescent="0.25">
      <c r="A62" s="16"/>
      <c r="B62" s="55" t="s">
        <v>15</v>
      </c>
      <c r="C62" s="17"/>
      <c r="D62" s="17"/>
      <c r="E62" s="17"/>
      <c r="F62" s="24"/>
      <c r="G62" s="17">
        <f>G55+G56+G57+G58+G59+G60+G61</f>
        <v>3</v>
      </c>
      <c r="H62" s="53"/>
    </row>
    <row r="63" spans="1:8" s="54" customFormat="1" ht="17.25" customHeight="1" x14ac:dyDescent="0.25">
      <c r="A63" s="16">
        <v>5</v>
      </c>
      <c r="B63" s="104" t="s">
        <v>223</v>
      </c>
      <c r="C63" s="105"/>
      <c r="D63" s="105"/>
      <c r="E63" s="105"/>
      <c r="F63" s="105"/>
      <c r="G63" s="106"/>
      <c r="H63" s="53"/>
    </row>
    <row r="64" spans="1:8" s="54" customFormat="1" ht="39.75" customHeight="1" x14ac:dyDescent="0.25">
      <c r="A64" s="16"/>
      <c r="B64" s="56" t="s">
        <v>221</v>
      </c>
      <c r="C64" s="52" t="s">
        <v>44</v>
      </c>
      <c r="D64" s="52">
        <v>40</v>
      </c>
      <c r="E64" s="52">
        <v>20</v>
      </c>
      <c r="F64" s="22">
        <v>100</v>
      </c>
      <c r="G64" s="52">
        <v>1</v>
      </c>
      <c r="H64" s="53"/>
    </row>
    <row r="65" spans="1:8" s="54" customFormat="1" ht="51" customHeight="1" x14ac:dyDescent="0.25">
      <c r="A65" s="16"/>
      <c r="B65" s="56" t="s">
        <v>222</v>
      </c>
      <c r="C65" s="52" t="s">
        <v>44</v>
      </c>
      <c r="D65" s="52">
        <v>80</v>
      </c>
      <c r="E65" s="52">
        <v>100</v>
      </c>
      <c r="F65" s="22">
        <v>100</v>
      </c>
      <c r="G65" s="52">
        <v>1</v>
      </c>
      <c r="H65" s="53"/>
    </row>
    <row r="66" spans="1:8" s="54" customFormat="1" ht="18.75" customHeight="1" x14ac:dyDescent="0.25">
      <c r="A66" s="16"/>
      <c r="B66" s="55" t="s">
        <v>15</v>
      </c>
      <c r="C66" s="17"/>
      <c r="D66" s="17"/>
      <c r="E66" s="17"/>
      <c r="F66" s="24"/>
      <c r="G66" s="17">
        <v>0</v>
      </c>
      <c r="H66" s="53"/>
    </row>
    <row r="67" spans="1:8" s="54" customFormat="1" ht="32.25" customHeight="1" x14ac:dyDescent="0.25">
      <c r="A67" s="16">
        <v>6</v>
      </c>
      <c r="B67" s="104" t="s">
        <v>224</v>
      </c>
      <c r="C67" s="105"/>
      <c r="D67" s="105"/>
      <c r="E67" s="105"/>
      <c r="F67" s="105"/>
      <c r="G67" s="106"/>
      <c r="H67" s="53"/>
    </row>
    <row r="68" spans="1:8" ht="57.75" customHeight="1" x14ac:dyDescent="0.25">
      <c r="B68" s="8" t="s">
        <v>281</v>
      </c>
      <c r="C68" s="52" t="s">
        <v>12</v>
      </c>
      <c r="D68" s="52" t="s">
        <v>231</v>
      </c>
      <c r="E68" s="52">
        <v>47</v>
      </c>
      <c r="F68" s="22">
        <f>E68/'2020'!E68*100</f>
        <v>100</v>
      </c>
      <c r="G68" s="52">
        <v>1</v>
      </c>
      <c r="H68" s="61"/>
    </row>
    <row r="69" spans="1:8" ht="46.5" customHeight="1" x14ac:dyDescent="0.25">
      <c r="B69" s="8" t="s">
        <v>226</v>
      </c>
      <c r="C69" s="52" t="s">
        <v>12</v>
      </c>
      <c r="D69" s="52" t="s">
        <v>227</v>
      </c>
      <c r="E69" s="52">
        <v>100</v>
      </c>
      <c r="F69" s="22">
        <f>E69/'2020'!E69*100</f>
        <v>100</v>
      </c>
      <c r="G69" s="52">
        <v>0</v>
      </c>
      <c r="H69" s="61"/>
    </row>
    <row r="70" spans="1:8" ht="60.75" customHeight="1" x14ac:dyDescent="0.25">
      <c r="B70" s="8" t="s">
        <v>230</v>
      </c>
      <c r="C70" s="52" t="s">
        <v>42</v>
      </c>
      <c r="D70" s="52" t="s">
        <v>228</v>
      </c>
      <c r="E70" s="52">
        <v>6</v>
      </c>
      <c r="F70" s="22">
        <f>E70/'2020'!E70*100</f>
        <v>100</v>
      </c>
      <c r="G70" s="52">
        <v>0</v>
      </c>
      <c r="H70" s="61"/>
    </row>
    <row r="71" spans="1:8" ht="46.5" customHeight="1" x14ac:dyDescent="0.25">
      <c r="B71" s="8" t="s">
        <v>229</v>
      </c>
      <c r="C71" s="52" t="s">
        <v>106</v>
      </c>
      <c r="D71" s="52" t="s">
        <v>228</v>
      </c>
      <c r="E71" s="52">
        <v>4</v>
      </c>
      <c r="F71" s="22">
        <f>E71/'2020'!E71*100</f>
        <v>100</v>
      </c>
      <c r="G71" s="52">
        <v>0</v>
      </c>
      <c r="H71" s="61"/>
    </row>
    <row r="72" spans="1:8" ht="46.5" customHeight="1" x14ac:dyDescent="0.25">
      <c r="B72" s="8" t="s">
        <v>232</v>
      </c>
      <c r="C72" s="52" t="s">
        <v>106</v>
      </c>
      <c r="D72" s="52">
        <v>75</v>
      </c>
      <c r="E72" s="52">
        <v>80</v>
      </c>
      <c r="F72" s="22">
        <f>E72/'2020'!E72*100</f>
        <v>100</v>
      </c>
      <c r="G72" s="52">
        <v>1</v>
      </c>
      <c r="H72" s="61"/>
    </row>
    <row r="73" spans="1:8" ht="17.25" customHeight="1" x14ac:dyDescent="0.25">
      <c r="B73" s="55" t="s">
        <v>15</v>
      </c>
      <c r="C73" s="17"/>
      <c r="D73" s="17"/>
      <c r="E73" s="17"/>
      <c r="F73" s="24"/>
      <c r="G73" s="17">
        <v>2</v>
      </c>
      <c r="H73" s="61"/>
    </row>
    <row r="74" spans="1:8" s="54" customFormat="1" ht="17.25" customHeight="1" x14ac:dyDescent="0.25">
      <c r="A74" s="16">
        <v>7</v>
      </c>
      <c r="B74" s="104" t="s">
        <v>178</v>
      </c>
      <c r="C74" s="105"/>
      <c r="D74" s="105"/>
      <c r="E74" s="105"/>
      <c r="F74" s="105"/>
      <c r="G74" s="106"/>
      <c r="H74" s="53"/>
    </row>
    <row r="75" spans="1:8" ht="50.25" customHeight="1" x14ac:dyDescent="0.25">
      <c r="B75" s="8" t="s">
        <v>101</v>
      </c>
      <c r="C75" s="52" t="s">
        <v>42</v>
      </c>
      <c r="D75" s="52">
        <v>73</v>
      </c>
      <c r="E75" s="52">
        <v>79</v>
      </c>
      <c r="F75" s="22">
        <f>E75/'2020'!E75*100</f>
        <v>100</v>
      </c>
      <c r="G75" s="52">
        <v>1</v>
      </c>
      <c r="H75" s="61"/>
    </row>
    <row r="76" spans="1:8" ht="46.5" customHeight="1" x14ac:dyDescent="0.25">
      <c r="B76" s="8" t="s">
        <v>102</v>
      </c>
      <c r="C76" s="52" t="s">
        <v>42</v>
      </c>
      <c r="D76" s="52">
        <v>4</v>
      </c>
      <c r="E76" s="52">
        <v>21</v>
      </c>
      <c r="F76" s="22">
        <f>E76/'2020'!E76*100</f>
        <v>100</v>
      </c>
      <c r="G76" s="52">
        <v>1</v>
      </c>
      <c r="H76" s="61"/>
    </row>
    <row r="77" spans="1:8" ht="17.25" customHeight="1" x14ac:dyDescent="0.25">
      <c r="B77" s="55" t="s">
        <v>15</v>
      </c>
      <c r="C77" s="17"/>
      <c r="D77" s="17"/>
      <c r="E77" s="17"/>
      <c r="F77" s="24"/>
      <c r="G77" s="17">
        <v>2</v>
      </c>
      <c r="H77" s="61"/>
    </row>
    <row r="78" spans="1:8" ht="30" customHeight="1" x14ac:dyDescent="0.25">
      <c r="A78" s="16">
        <v>8</v>
      </c>
      <c r="B78" s="104" t="s">
        <v>182</v>
      </c>
      <c r="C78" s="110"/>
      <c r="D78" s="110"/>
      <c r="E78" s="110"/>
      <c r="F78" s="110"/>
      <c r="G78" s="111"/>
    </row>
    <row r="79" spans="1:8" s="39" customFormat="1" ht="30" customHeight="1" x14ac:dyDescent="0.25">
      <c r="B79" s="40" t="s">
        <v>183</v>
      </c>
      <c r="C79" s="52" t="s">
        <v>12</v>
      </c>
      <c r="D79" s="52">
        <v>2</v>
      </c>
      <c r="E79" s="52">
        <v>-24.6</v>
      </c>
      <c r="F79" s="37">
        <v>97.17</v>
      </c>
      <c r="G79" s="52">
        <v>-1</v>
      </c>
    </row>
    <row r="80" spans="1:8" ht="46.5" customHeight="1" x14ac:dyDescent="0.25">
      <c r="B80" s="62" t="s">
        <v>184</v>
      </c>
      <c r="C80" s="38" t="s">
        <v>106</v>
      </c>
      <c r="D80" s="38">
        <v>3</v>
      </c>
      <c r="E80" s="50">
        <v>1.5</v>
      </c>
      <c r="F80" s="37">
        <f>E80/'[1]2017'!E7*100</f>
        <v>148.51485148514851</v>
      </c>
      <c r="G80" s="38">
        <v>1</v>
      </c>
      <c r="H80" s="61"/>
    </row>
    <row r="81" spans="1:8" ht="91.5" customHeight="1" x14ac:dyDescent="0.25">
      <c r="B81" s="8" t="s">
        <v>274</v>
      </c>
      <c r="C81" s="52" t="s">
        <v>12</v>
      </c>
      <c r="D81" s="52">
        <v>0.5</v>
      </c>
      <c r="E81" s="52">
        <v>-2</v>
      </c>
      <c r="F81" s="37">
        <f>E81/'[1]2017'!E8*100</f>
        <v>-136.05442176870747</v>
      </c>
      <c r="G81" s="52">
        <v>-1</v>
      </c>
      <c r="H81" s="61"/>
    </row>
    <row r="82" spans="1:8" ht="30.75" customHeight="1" x14ac:dyDescent="0.25">
      <c r="B82" s="8" t="s">
        <v>233</v>
      </c>
      <c r="C82" s="52" t="s">
        <v>12</v>
      </c>
      <c r="D82" s="52">
        <v>3</v>
      </c>
      <c r="E82" s="52">
        <v>2</v>
      </c>
      <c r="F82" s="22">
        <v>100</v>
      </c>
      <c r="G82" s="52">
        <v>0</v>
      </c>
      <c r="H82" s="61"/>
    </row>
    <row r="83" spans="1:8" ht="50.25" customHeight="1" x14ac:dyDescent="0.25">
      <c r="B83" s="8" t="s">
        <v>234</v>
      </c>
      <c r="C83" s="52" t="s">
        <v>42</v>
      </c>
      <c r="D83" s="52">
        <v>3</v>
      </c>
      <c r="E83" s="52">
        <v>3</v>
      </c>
      <c r="F83" s="22">
        <v>100</v>
      </c>
      <c r="G83" s="52">
        <v>0</v>
      </c>
      <c r="H83" s="61"/>
    </row>
    <row r="84" spans="1:8" ht="18.75" customHeight="1" x14ac:dyDescent="0.25">
      <c r="B84" s="55" t="s">
        <v>15</v>
      </c>
      <c r="C84" s="17"/>
      <c r="D84" s="17"/>
      <c r="E84" s="17"/>
      <c r="F84" s="24"/>
      <c r="G84" s="17">
        <f>G79+G80+G81</f>
        <v>-1</v>
      </c>
      <c r="H84" s="61"/>
    </row>
    <row r="85" spans="1:8" s="54" customFormat="1" ht="17.25" customHeight="1" x14ac:dyDescent="0.25">
      <c r="A85" s="16">
        <v>9</v>
      </c>
      <c r="B85" s="120" t="s">
        <v>239</v>
      </c>
      <c r="C85" s="121"/>
      <c r="D85" s="121"/>
      <c r="E85" s="121"/>
      <c r="F85" s="121"/>
      <c r="G85" s="121"/>
      <c r="H85" s="53"/>
    </row>
    <row r="86" spans="1:8" s="54" customFormat="1" ht="34.5" customHeight="1" x14ac:dyDescent="0.25">
      <c r="A86" s="16"/>
      <c r="B86" s="8" t="s">
        <v>235</v>
      </c>
      <c r="C86" s="18" t="s">
        <v>87</v>
      </c>
      <c r="D86" s="18">
        <v>40</v>
      </c>
      <c r="E86" s="18">
        <v>34</v>
      </c>
      <c r="F86" s="25">
        <f>E86/'[1]2017'!E90*100</f>
        <v>113.33333333333333</v>
      </c>
      <c r="G86" s="18">
        <v>1</v>
      </c>
      <c r="H86" s="53"/>
    </row>
    <row r="87" spans="1:8" s="54" customFormat="1" ht="34.5" customHeight="1" x14ac:dyDescent="0.25">
      <c r="A87" s="16"/>
      <c r="B87" s="8" t="s">
        <v>236</v>
      </c>
      <c r="C87" s="18" t="s">
        <v>87</v>
      </c>
      <c r="D87" s="18">
        <v>20</v>
      </c>
      <c r="E87" s="18">
        <v>0</v>
      </c>
      <c r="F87" s="25">
        <v>0</v>
      </c>
      <c r="G87" s="18">
        <v>-1</v>
      </c>
      <c r="H87" s="53"/>
    </row>
    <row r="88" spans="1:8" s="54" customFormat="1" ht="42.75" customHeight="1" x14ac:dyDescent="0.25">
      <c r="A88" s="16"/>
      <c r="B88" s="8" t="s">
        <v>238</v>
      </c>
      <c r="C88" s="18" t="s">
        <v>237</v>
      </c>
      <c r="D88" s="18" t="s">
        <v>275</v>
      </c>
      <c r="E88" s="18">
        <v>1753</v>
      </c>
      <c r="F88" s="25">
        <v>100</v>
      </c>
      <c r="G88" s="18">
        <v>0</v>
      </c>
      <c r="H88" s="53"/>
    </row>
    <row r="89" spans="1:8" s="54" customFormat="1" ht="18" customHeight="1" x14ac:dyDescent="0.25">
      <c r="A89" s="16"/>
      <c r="B89" s="55" t="s">
        <v>15</v>
      </c>
      <c r="C89" s="17"/>
      <c r="D89" s="17"/>
      <c r="E89" s="17"/>
      <c r="F89" s="24"/>
      <c r="G89" s="17">
        <v>0</v>
      </c>
      <c r="H89" s="53"/>
    </row>
    <row r="90" spans="1:8" s="54" customFormat="1" ht="31.5" customHeight="1" x14ac:dyDescent="0.25">
      <c r="A90" s="16">
        <v>10</v>
      </c>
      <c r="B90" s="104" t="s">
        <v>243</v>
      </c>
      <c r="C90" s="105"/>
      <c r="D90" s="105"/>
      <c r="E90" s="105"/>
      <c r="F90" s="105"/>
      <c r="G90" s="106"/>
      <c r="H90" s="53"/>
    </row>
    <row r="91" spans="1:8" s="54" customFormat="1" ht="31.5" customHeight="1" x14ac:dyDescent="0.25">
      <c r="A91" s="16"/>
      <c r="B91" s="8" t="s">
        <v>74</v>
      </c>
      <c r="C91" s="52" t="s">
        <v>60</v>
      </c>
      <c r="D91" s="52">
        <v>240.6</v>
      </c>
      <c r="E91" s="52">
        <v>248.51</v>
      </c>
      <c r="F91" s="22">
        <v>100</v>
      </c>
      <c r="G91" s="52">
        <v>0</v>
      </c>
      <c r="H91" s="53"/>
    </row>
    <row r="92" spans="1:8" s="54" customFormat="1" ht="31.5" customHeight="1" x14ac:dyDescent="0.25">
      <c r="A92" s="16"/>
      <c r="B92" s="8" t="s">
        <v>240</v>
      </c>
      <c r="C92" s="52" t="s">
        <v>241</v>
      </c>
      <c r="D92" s="52" t="s">
        <v>242</v>
      </c>
      <c r="E92" s="52" t="s">
        <v>355</v>
      </c>
      <c r="F92" s="22">
        <v>100</v>
      </c>
      <c r="G92" s="52">
        <v>0</v>
      </c>
      <c r="H92" s="53"/>
    </row>
    <row r="93" spans="1:8" s="54" customFormat="1" ht="17.25" customHeight="1" x14ac:dyDescent="0.25">
      <c r="A93" s="16"/>
      <c r="B93" s="55" t="s">
        <v>15</v>
      </c>
      <c r="C93" s="17"/>
      <c r="D93" s="17"/>
      <c r="E93" s="17"/>
      <c r="F93" s="24"/>
      <c r="G93" s="17">
        <f>G91</f>
        <v>0</v>
      </c>
      <c r="H93" s="53"/>
    </row>
    <row r="94" spans="1:8" ht="17.25" customHeight="1" x14ac:dyDescent="0.25">
      <c r="A94" s="16">
        <v>11</v>
      </c>
      <c r="B94" s="104" t="s">
        <v>360</v>
      </c>
      <c r="C94" s="110"/>
      <c r="D94" s="110"/>
      <c r="E94" s="110"/>
      <c r="F94" s="110"/>
      <c r="G94" s="111"/>
      <c r="H94" s="61"/>
    </row>
    <row r="95" spans="1:8" ht="47.25" customHeight="1" x14ac:dyDescent="0.25">
      <c r="B95" s="8" t="s">
        <v>171</v>
      </c>
      <c r="C95" s="52" t="s">
        <v>12</v>
      </c>
      <c r="D95" s="52">
        <v>3</v>
      </c>
      <c r="E95" s="52">
        <v>7</v>
      </c>
      <c r="F95" s="37">
        <f>E95/'2020'!E95*100</f>
        <v>100</v>
      </c>
      <c r="G95" s="52">
        <v>0</v>
      </c>
      <c r="H95" s="61"/>
    </row>
    <row r="96" spans="1:8" ht="51.75" customHeight="1" x14ac:dyDescent="0.25">
      <c r="B96" s="8" t="s">
        <v>172</v>
      </c>
      <c r="C96" s="52" t="s">
        <v>12</v>
      </c>
      <c r="D96" s="52">
        <v>3</v>
      </c>
      <c r="E96" s="52">
        <v>7</v>
      </c>
      <c r="F96" s="37">
        <f>E96/'2020'!E96*100</f>
        <v>100</v>
      </c>
      <c r="G96" s="52">
        <v>0</v>
      </c>
      <c r="H96" s="61"/>
    </row>
    <row r="97" spans="1:8" ht="77.25" customHeight="1" x14ac:dyDescent="0.25">
      <c r="B97" s="8" t="s">
        <v>173</v>
      </c>
      <c r="C97" s="52" t="s">
        <v>12</v>
      </c>
      <c r="D97" s="52">
        <v>3</v>
      </c>
      <c r="E97" s="52">
        <v>12</v>
      </c>
      <c r="F97" s="37">
        <f>E97/'2020'!E97*100</f>
        <v>100</v>
      </c>
      <c r="G97" s="52">
        <v>1</v>
      </c>
      <c r="H97" s="61"/>
    </row>
    <row r="98" spans="1:8" ht="17.25" customHeight="1" x14ac:dyDescent="0.25">
      <c r="B98" s="55" t="s">
        <v>15</v>
      </c>
      <c r="C98" s="17"/>
      <c r="D98" s="17"/>
      <c r="E98" s="17"/>
      <c r="F98" s="24"/>
      <c r="G98" s="17">
        <f>G95+G96+G97</f>
        <v>1</v>
      </c>
      <c r="H98" s="61"/>
    </row>
    <row r="99" spans="1:8" ht="17.25" customHeight="1" x14ac:dyDescent="0.25">
      <c r="A99" s="16">
        <v>12</v>
      </c>
      <c r="B99" s="104" t="s">
        <v>283</v>
      </c>
      <c r="C99" s="110"/>
      <c r="D99" s="110"/>
      <c r="E99" s="110"/>
      <c r="F99" s="110"/>
      <c r="G99" s="111"/>
      <c r="H99" s="61"/>
    </row>
    <row r="100" spans="1:8" ht="47.25" customHeight="1" x14ac:dyDescent="0.25">
      <c r="B100" s="8" t="s">
        <v>174</v>
      </c>
      <c r="C100" s="52" t="s">
        <v>12</v>
      </c>
      <c r="D100" s="52">
        <v>15</v>
      </c>
      <c r="E100" s="52">
        <v>5</v>
      </c>
      <c r="F100" s="37">
        <f>E100/'2020'!E100*100</f>
        <v>100</v>
      </c>
      <c r="G100" s="52">
        <v>1</v>
      </c>
      <c r="H100" s="61"/>
    </row>
    <row r="101" spans="1:8" ht="72.75" customHeight="1" x14ac:dyDescent="0.25">
      <c r="B101" s="8" t="s">
        <v>245</v>
      </c>
      <c r="C101" s="52" t="s">
        <v>12</v>
      </c>
      <c r="D101" s="52">
        <v>6</v>
      </c>
      <c r="E101" s="52">
        <v>6</v>
      </c>
      <c r="F101" s="22">
        <f>E101/'2020'!E95*100</f>
        <v>85.714285714285708</v>
      </c>
      <c r="G101" s="52">
        <v>0</v>
      </c>
      <c r="H101" s="61"/>
    </row>
    <row r="102" spans="1:8" ht="21" customHeight="1" x14ac:dyDescent="0.25">
      <c r="B102" s="55" t="s">
        <v>15</v>
      </c>
      <c r="C102" s="17"/>
      <c r="D102" s="17"/>
      <c r="E102" s="17"/>
      <c r="F102" s="24"/>
      <c r="G102" s="17">
        <f>G100+G101</f>
        <v>1</v>
      </c>
      <c r="H102" s="61"/>
    </row>
    <row r="103" spans="1:8" ht="17.25" customHeight="1" x14ac:dyDescent="0.25">
      <c r="A103" s="16">
        <v>13</v>
      </c>
      <c r="B103" s="104" t="s">
        <v>107</v>
      </c>
      <c r="C103" s="110"/>
      <c r="D103" s="110"/>
      <c r="E103" s="110"/>
      <c r="F103" s="110"/>
      <c r="G103" s="111"/>
      <c r="H103" s="61"/>
    </row>
    <row r="104" spans="1:8" ht="48.75" customHeight="1" x14ac:dyDescent="0.25">
      <c r="B104" s="8" t="s">
        <v>108</v>
      </c>
      <c r="C104" s="52" t="s">
        <v>12</v>
      </c>
      <c r="D104" s="52" t="s">
        <v>246</v>
      </c>
      <c r="E104" s="52">
        <v>33</v>
      </c>
      <c r="F104" s="22">
        <f>E104/'2020'!E104*100</f>
        <v>100</v>
      </c>
      <c r="G104" s="52">
        <v>1</v>
      </c>
      <c r="H104" s="61"/>
    </row>
    <row r="105" spans="1:8" ht="48.75" customHeight="1" x14ac:dyDescent="0.25">
      <c r="B105" s="8" t="s">
        <v>109</v>
      </c>
      <c r="C105" s="52" t="s">
        <v>12</v>
      </c>
      <c r="D105" s="52" t="s">
        <v>247</v>
      </c>
      <c r="E105" s="52">
        <v>27</v>
      </c>
      <c r="F105" s="22">
        <f>E105/'2020'!E105*100</f>
        <v>100</v>
      </c>
      <c r="G105" s="52">
        <v>1</v>
      </c>
      <c r="H105" s="61"/>
    </row>
    <row r="106" spans="1:8" ht="77.25" customHeight="1" x14ac:dyDescent="0.25">
      <c r="B106" s="8" t="s">
        <v>110</v>
      </c>
      <c r="C106" s="52" t="s">
        <v>12</v>
      </c>
      <c r="D106" s="52" t="s">
        <v>248</v>
      </c>
      <c r="E106" s="52">
        <v>2.1</v>
      </c>
      <c r="F106" s="22">
        <f>E106/'2020'!E106*100</f>
        <v>100</v>
      </c>
      <c r="G106" s="52">
        <v>1</v>
      </c>
      <c r="H106" s="61"/>
    </row>
    <row r="107" spans="1:8" ht="17.25" customHeight="1" x14ac:dyDescent="0.25">
      <c r="B107" s="55" t="s">
        <v>15</v>
      </c>
      <c r="C107" s="17"/>
      <c r="D107" s="17"/>
      <c r="E107" s="17"/>
      <c r="F107" s="24"/>
      <c r="G107" s="17">
        <f>G106+G105+G104</f>
        <v>3</v>
      </c>
      <c r="H107" s="61"/>
    </row>
    <row r="108" spans="1:8" ht="18.75" customHeight="1" x14ac:dyDescent="0.25">
      <c r="A108" s="16">
        <v>14</v>
      </c>
      <c r="B108" s="104" t="s">
        <v>249</v>
      </c>
      <c r="C108" s="110"/>
      <c r="D108" s="110"/>
      <c r="E108" s="110"/>
      <c r="F108" s="110"/>
      <c r="G108" s="111"/>
      <c r="H108" s="61"/>
    </row>
    <row r="109" spans="1:8" ht="18.75" customHeight="1" x14ac:dyDescent="0.25">
      <c r="A109" s="51"/>
      <c r="B109" s="116" t="s">
        <v>250</v>
      </c>
      <c r="C109" s="122"/>
      <c r="D109" s="122"/>
      <c r="E109" s="122"/>
      <c r="F109" s="122"/>
      <c r="G109" s="122"/>
      <c r="H109" s="61"/>
    </row>
    <row r="110" spans="1:8" ht="49.5" customHeight="1" x14ac:dyDescent="0.25">
      <c r="B110" s="8" t="s">
        <v>175</v>
      </c>
      <c r="C110" s="52" t="s">
        <v>12</v>
      </c>
      <c r="D110" s="52">
        <v>3</v>
      </c>
      <c r="E110" s="52">
        <v>4</v>
      </c>
      <c r="F110" s="22">
        <f>E110/'2020'!E110*100</f>
        <v>100</v>
      </c>
      <c r="G110" s="52">
        <v>0</v>
      </c>
      <c r="H110" s="61"/>
    </row>
    <row r="111" spans="1:8" ht="49.5" customHeight="1" x14ac:dyDescent="0.25">
      <c r="B111" s="8" t="s">
        <v>251</v>
      </c>
      <c r="C111" s="52" t="s">
        <v>12</v>
      </c>
      <c r="D111" s="52">
        <v>3</v>
      </c>
      <c r="E111" s="52">
        <v>0</v>
      </c>
      <c r="F111" s="22">
        <f>E111/'2020'!E104*100</f>
        <v>0</v>
      </c>
      <c r="G111" s="52">
        <v>-1</v>
      </c>
      <c r="H111" s="61"/>
    </row>
    <row r="112" spans="1:8" ht="18.75" customHeight="1" x14ac:dyDescent="0.25">
      <c r="A112" s="51"/>
      <c r="B112" s="116" t="s">
        <v>262</v>
      </c>
      <c r="C112" s="122"/>
      <c r="D112" s="122"/>
      <c r="E112" s="122"/>
      <c r="F112" s="122"/>
      <c r="G112" s="122"/>
      <c r="H112" s="61"/>
    </row>
    <row r="113" spans="1:8" ht="31.5" customHeight="1" x14ac:dyDescent="0.25">
      <c r="B113" s="8" t="s">
        <v>252</v>
      </c>
      <c r="C113" s="52" t="s">
        <v>12</v>
      </c>
      <c r="D113" s="52">
        <v>0.2</v>
      </c>
      <c r="E113" s="52">
        <v>0</v>
      </c>
      <c r="F113" s="22" t="e">
        <f>E113/'2020'!E113*100</f>
        <v>#DIV/0!</v>
      </c>
      <c r="G113" s="52">
        <v>-1</v>
      </c>
      <c r="H113" s="61"/>
    </row>
    <row r="114" spans="1:8" ht="49.5" customHeight="1" x14ac:dyDescent="0.25">
      <c r="B114" s="8" t="s">
        <v>253</v>
      </c>
      <c r="C114" s="52" t="s">
        <v>12</v>
      </c>
      <c r="D114" s="52">
        <v>0.2</v>
      </c>
      <c r="E114" s="52">
        <v>2.5</v>
      </c>
      <c r="F114" s="22">
        <f>E114/'2020'!E114*100</f>
        <v>100</v>
      </c>
      <c r="G114" s="52">
        <v>1</v>
      </c>
      <c r="H114" s="61"/>
    </row>
    <row r="115" spans="1:8" ht="30" customHeight="1" x14ac:dyDescent="0.25">
      <c r="B115" s="8" t="s">
        <v>254</v>
      </c>
      <c r="C115" s="52" t="s">
        <v>12</v>
      </c>
      <c r="D115" s="52">
        <v>0.2</v>
      </c>
      <c r="E115" s="52">
        <v>1</v>
      </c>
      <c r="F115" s="22">
        <f>E115/'2020'!E115*100</f>
        <v>100</v>
      </c>
      <c r="G115" s="52">
        <v>0</v>
      </c>
      <c r="H115" s="61"/>
    </row>
    <row r="116" spans="1:8" ht="49.5" customHeight="1" x14ac:dyDescent="0.25">
      <c r="B116" s="8" t="s">
        <v>255</v>
      </c>
      <c r="C116" s="52" t="s">
        <v>12</v>
      </c>
      <c r="D116" s="52">
        <v>0.2</v>
      </c>
      <c r="E116" s="52">
        <v>0.7</v>
      </c>
      <c r="F116" s="22">
        <v>107</v>
      </c>
      <c r="G116" s="52">
        <v>1</v>
      </c>
      <c r="H116" s="61"/>
    </row>
    <row r="117" spans="1:8" ht="30" customHeight="1" x14ac:dyDescent="0.25">
      <c r="B117" s="8" t="s">
        <v>256</v>
      </c>
      <c r="C117" s="52" t="s">
        <v>12</v>
      </c>
      <c r="D117" s="52">
        <v>0.2</v>
      </c>
      <c r="E117" s="52">
        <v>1</v>
      </c>
      <c r="F117" s="22">
        <f>E117/'2020'!E117*100</f>
        <v>100</v>
      </c>
      <c r="G117" s="52">
        <v>0</v>
      </c>
      <c r="H117" s="61"/>
    </row>
    <row r="118" spans="1:8" ht="44.25" customHeight="1" x14ac:dyDescent="0.25">
      <c r="B118" s="8" t="s">
        <v>257</v>
      </c>
      <c r="C118" s="52" t="s">
        <v>12</v>
      </c>
      <c r="D118" s="52">
        <v>0.2</v>
      </c>
      <c r="E118" s="52">
        <v>0</v>
      </c>
      <c r="F118" s="22" t="e">
        <f>E118/'2020'!E118*100</f>
        <v>#DIV/0!</v>
      </c>
      <c r="G118" s="52">
        <v>0</v>
      </c>
      <c r="H118" s="61"/>
    </row>
    <row r="119" spans="1:8" ht="18.75" customHeight="1" x14ac:dyDescent="0.25">
      <c r="A119" s="51"/>
      <c r="B119" s="116" t="s">
        <v>258</v>
      </c>
      <c r="C119" s="122"/>
      <c r="D119" s="122"/>
      <c r="E119" s="122"/>
      <c r="F119" s="122"/>
      <c r="G119" s="122"/>
      <c r="H119" s="61"/>
    </row>
    <row r="120" spans="1:8" ht="47.25" customHeight="1" x14ac:dyDescent="0.25">
      <c r="B120" s="8" t="s">
        <v>259</v>
      </c>
      <c r="C120" s="52" t="s">
        <v>12</v>
      </c>
      <c r="D120" s="52">
        <v>2</v>
      </c>
      <c r="E120" s="52">
        <v>0</v>
      </c>
      <c r="F120" s="22" t="e">
        <f>E120/'2020'!E120*100</f>
        <v>#DIV/0!</v>
      </c>
      <c r="G120" s="52">
        <v>0</v>
      </c>
      <c r="H120" s="61"/>
    </row>
    <row r="121" spans="1:8" ht="60.75" customHeight="1" x14ac:dyDescent="0.25">
      <c r="B121" s="8" t="s">
        <v>260</v>
      </c>
      <c r="C121" s="52" t="s">
        <v>12</v>
      </c>
      <c r="D121" s="52">
        <v>2</v>
      </c>
      <c r="E121" s="52">
        <v>30</v>
      </c>
      <c r="F121" s="22">
        <f>E121/'2020'!E121*100</f>
        <v>100</v>
      </c>
      <c r="G121" s="52">
        <v>1</v>
      </c>
      <c r="H121" s="61"/>
    </row>
    <row r="122" spans="1:8" ht="50.25" customHeight="1" x14ac:dyDescent="0.25">
      <c r="B122" s="8" t="s">
        <v>261</v>
      </c>
      <c r="C122" s="52" t="s">
        <v>12</v>
      </c>
      <c r="D122" s="52">
        <v>2</v>
      </c>
      <c r="E122" s="52">
        <v>0</v>
      </c>
      <c r="F122" s="22">
        <v>0</v>
      </c>
      <c r="G122" s="52">
        <v>0</v>
      </c>
      <c r="H122" s="61"/>
    </row>
    <row r="123" spans="1:8" ht="17.25" customHeight="1" x14ac:dyDescent="0.25">
      <c r="B123" s="55" t="s">
        <v>15</v>
      </c>
      <c r="C123" s="17"/>
      <c r="D123" s="17"/>
      <c r="E123" s="17"/>
      <c r="F123" s="24"/>
      <c r="G123" s="17">
        <f>G110+G111+G113+G114+G115+G116+G117+G118+G120+G121+G122</f>
        <v>1</v>
      </c>
      <c r="H123" s="61"/>
    </row>
    <row r="124" spans="1:8" s="54" customFormat="1" ht="28.5" customHeight="1" x14ac:dyDescent="0.25">
      <c r="A124" s="16">
        <v>15</v>
      </c>
      <c r="B124" s="104" t="s">
        <v>161</v>
      </c>
      <c r="C124" s="105"/>
      <c r="D124" s="105"/>
      <c r="E124" s="105"/>
      <c r="F124" s="105"/>
      <c r="G124" s="106"/>
      <c r="H124" s="53"/>
    </row>
    <row r="125" spans="1:8" s="54" customFormat="1" ht="27.75" customHeight="1" x14ac:dyDescent="0.25">
      <c r="A125" s="16"/>
      <c r="B125" s="8" t="s">
        <v>192</v>
      </c>
      <c r="C125" s="52" t="s">
        <v>19</v>
      </c>
      <c r="D125" s="52" t="s">
        <v>193</v>
      </c>
      <c r="E125" s="52">
        <v>1400</v>
      </c>
      <c r="F125" s="22">
        <v>100</v>
      </c>
      <c r="G125" s="52">
        <v>1</v>
      </c>
      <c r="H125" s="53"/>
    </row>
    <row r="126" spans="1:8" s="54" customFormat="1" ht="17.25" customHeight="1" x14ac:dyDescent="0.25">
      <c r="A126" s="16"/>
      <c r="B126" s="55" t="s">
        <v>15</v>
      </c>
      <c r="C126" s="17"/>
      <c r="D126" s="17"/>
      <c r="E126" s="17"/>
      <c r="F126" s="24"/>
      <c r="G126" s="17">
        <f>G125</f>
        <v>1</v>
      </c>
      <c r="H126" s="53"/>
    </row>
    <row r="127" spans="1:8" s="54" customFormat="1" ht="32.25" customHeight="1" x14ac:dyDescent="0.25">
      <c r="A127" s="16">
        <v>16</v>
      </c>
      <c r="B127" s="104" t="s">
        <v>335</v>
      </c>
      <c r="C127" s="105"/>
      <c r="D127" s="105"/>
      <c r="E127" s="105"/>
      <c r="F127" s="105"/>
      <c r="G127" s="106"/>
      <c r="H127" s="53"/>
    </row>
    <row r="128" spans="1:8" ht="31.5" customHeight="1" x14ac:dyDescent="0.25">
      <c r="B128" s="8" t="s">
        <v>103</v>
      </c>
      <c r="C128" s="52" t="s">
        <v>104</v>
      </c>
      <c r="D128" s="52">
        <v>5</v>
      </c>
      <c r="E128" s="52">
        <v>39</v>
      </c>
      <c r="F128" s="22">
        <f>E128/'2020'!E128*100</f>
        <v>100</v>
      </c>
      <c r="G128" s="52">
        <v>1</v>
      </c>
      <c r="H128" s="61"/>
    </row>
    <row r="129" spans="1:8" ht="34.5" customHeight="1" x14ac:dyDescent="0.25">
      <c r="B129" s="8" t="s">
        <v>105</v>
      </c>
      <c r="C129" s="52" t="s">
        <v>60</v>
      </c>
      <c r="D129" s="52">
        <v>0.5</v>
      </c>
      <c r="E129" s="52">
        <v>5.431</v>
      </c>
      <c r="F129" s="22">
        <f>E129/'2020'!E129*100</f>
        <v>100</v>
      </c>
      <c r="G129" s="52">
        <v>1</v>
      </c>
      <c r="H129" s="61"/>
    </row>
    <row r="130" spans="1:8" ht="17.25" customHeight="1" x14ac:dyDescent="0.25">
      <c r="B130" s="55" t="s">
        <v>15</v>
      </c>
      <c r="C130" s="17"/>
      <c r="D130" s="17"/>
      <c r="E130" s="17"/>
      <c r="F130" s="24"/>
      <c r="G130" s="17">
        <f>G128+G129</f>
        <v>2</v>
      </c>
      <c r="H130" s="61"/>
    </row>
    <row r="131" spans="1:8" s="54" customFormat="1" ht="32.25" customHeight="1" x14ac:dyDescent="0.25">
      <c r="A131" s="16">
        <v>17</v>
      </c>
      <c r="B131" s="104" t="s">
        <v>195</v>
      </c>
      <c r="C131" s="105"/>
      <c r="D131" s="105"/>
      <c r="E131" s="105"/>
      <c r="F131" s="105"/>
      <c r="G131" s="106"/>
      <c r="H131" s="53"/>
    </row>
    <row r="132" spans="1:8" ht="18.75" customHeight="1" x14ac:dyDescent="0.25">
      <c r="B132" s="8" t="s">
        <v>204</v>
      </c>
      <c r="C132" s="52" t="s">
        <v>12</v>
      </c>
      <c r="D132" s="52">
        <v>10</v>
      </c>
      <c r="E132" s="52">
        <v>-14</v>
      </c>
      <c r="F132" s="22">
        <v>128</v>
      </c>
      <c r="G132" s="52">
        <v>1</v>
      </c>
      <c r="H132" s="61"/>
    </row>
    <row r="133" spans="1:8" ht="23.25" customHeight="1" x14ac:dyDescent="0.25">
      <c r="B133" s="8" t="s">
        <v>205</v>
      </c>
      <c r="C133" s="52" t="s">
        <v>106</v>
      </c>
      <c r="D133" s="52">
        <v>25</v>
      </c>
      <c r="E133" s="52">
        <v>-9</v>
      </c>
      <c r="F133" s="22">
        <v>115</v>
      </c>
      <c r="G133" s="52">
        <v>1</v>
      </c>
      <c r="H133" s="61"/>
    </row>
    <row r="134" spans="1:8" ht="17.25" customHeight="1" x14ac:dyDescent="0.25">
      <c r="B134" s="55" t="s">
        <v>15</v>
      </c>
      <c r="C134" s="17"/>
      <c r="D134" s="17"/>
      <c r="E134" s="17"/>
      <c r="F134" s="24"/>
      <c r="G134" s="17">
        <v>2</v>
      </c>
      <c r="H134" s="61"/>
    </row>
    <row r="135" spans="1:8" s="54" customFormat="1" ht="32.25" customHeight="1" x14ac:dyDescent="0.25">
      <c r="A135" s="16">
        <v>18</v>
      </c>
      <c r="B135" s="104" t="s">
        <v>196</v>
      </c>
      <c r="C135" s="105"/>
      <c r="D135" s="105"/>
      <c r="E135" s="105"/>
      <c r="F135" s="105"/>
      <c r="G135" s="106"/>
      <c r="H135" s="53"/>
    </row>
    <row r="136" spans="1:8" ht="31.5" customHeight="1" x14ac:dyDescent="0.25">
      <c r="B136" s="8" t="s">
        <v>181</v>
      </c>
      <c r="C136" s="52" t="s">
        <v>104</v>
      </c>
      <c r="D136" s="52">
        <v>2</v>
      </c>
      <c r="E136" s="52">
        <v>3</v>
      </c>
      <c r="F136" s="22">
        <f>E136/'2020'!E136*100</f>
        <v>100</v>
      </c>
      <c r="G136" s="52">
        <v>1</v>
      </c>
      <c r="H136" s="61"/>
    </row>
    <row r="137" spans="1:8" ht="31.5" customHeight="1" x14ac:dyDescent="0.25">
      <c r="B137" s="8" t="s">
        <v>264</v>
      </c>
      <c r="C137" s="52" t="s">
        <v>265</v>
      </c>
      <c r="D137" s="52">
        <v>100</v>
      </c>
      <c r="E137" s="52">
        <v>150</v>
      </c>
      <c r="F137" s="22">
        <f>E137/'2020'!E137*100</f>
        <v>100</v>
      </c>
      <c r="G137" s="52">
        <v>0</v>
      </c>
      <c r="H137" s="61"/>
    </row>
    <row r="138" spans="1:8" ht="17.25" customHeight="1" x14ac:dyDescent="0.25">
      <c r="B138" s="55" t="s">
        <v>15</v>
      </c>
      <c r="C138" s="17"/>
      <c r="D138" s="17"/>
      <c r="E138" s="17"/>
      <c r="F138" s="24"/>
      <c r="G138" s="17">
        <f>G136+G137</f>
        <v>1</v>
      </c>
      <c r="H138" s="61"/>
    </row>
    <row r="139" spans="1:8" s="54" customFormat="1" ht="32.25" customHeight="1" x14ac:dyDescent="0.25">
      <c r="A139" s="16">
        <v>19</v>
      </c>
      <c r="B139" s="104" t="s">
        <v>273</v>
      </c>
      <c r="C139" s="105"/>
      <c r="D139" s="105"/>
      <c r="E139" s="105"/>
      <c r="F139" s="105"/>
      <c r="G139" s="106"/>
      <c r="H139" s="53"/>
    </row>
    <row r="140" spans="1:8" ht="65.25" customHeight="1" x14ac:dyDescent="0.25">
      <c r="B140" s="8" t="s">
        <v>266</v>
      </c>
      <c r="C140" s="52" t="s">
        <v>12</v>
      </c>
      <c r="D140" s="52">
        <v>100</v>
      </c>
      <c r="E140" s="52">
        <v>100</v>
      </c>
      <c r="F140" s="22">
        <v>100</v>
      </c>
      <c r="G140" s="52">
        <v>0</v>
      </c>
      <c r="H140" s="61"/>
    </row>
    <row r="141" spans="1:8" ht="60" customHeight="1" x14ac:dyDescent="0.25">
      <c r="B141" s="8" t="s">
        <v>267</v>
      </c>
      <c r="C141" s="52" t="s">
        <v>106</v>
      </c>
      <c r="D141" s="52">
        <v>100</v>
      </c>
      <c r="E141" s="52">
        <v>100</v>
      </c>
      <c r="F141" s="22">
        <v>100</v>
      </c>
      <c r="G141" s="52">
        <v>0</v>
      </c>
      <c r="H141" s="61"/>
    </row>
    <row r="142" spans="1:8" ht="90" customHeight="1" x14ac:dyDescent="0.25">
      <c r="B142" s="8" t="s">
        <v>268</v>
      </c>
      <c r="C142" s="52" t="s">
        <v>106</v>
      </c>
      <c r="D142" s="52">
        <v>100</v>
      </c>
      <c r="E142" s="52">
        <v>100</v>
      </c>
      <c r="F142" s="22">
        <v>100</v>
      </c>
      <c r="G142" s="52">
        <v>0</v>
      </c>
      <c r="H142" s="61"/>
    </row>
    <row r="143" spans="1:8" ht="78" customHeight="1" x14ac:dyDescent="0.25">
      <c r="B143" s="8" t="s">
        <v>269</v>
      </c>
      <c r="C143" s="52" t="s">
        <v>106</v>
      </c>
      <c r="D143" s="52">
        <v>100</v>
      </c>
      <c r="E143" s="52">
        <v>100</v>
      </c>
      <c r="F143" s="22">
        <v>100</v>
      </c>
      <c r="G143" s="52">
        <v>0</v>
      </c>
      <c r="H143" s="61"/>
    </row>
    <row r="144" spans="1:8" ht="60.75" customHeight="1" x14ac:dyDescent="0.25">
      <c r="B144" s="8" t="s">
        <v>270</v>
      </c>
      <c r="C144" s="52" t="s">
        <v>106</v>
      </c>
      <c r="D144" s="52">
        <v>100</v>
      </c>
      <c r="E144" s="52">
        <v>100</v>
      </c>
      <c r="F144" s="22">
        <v>100</v>
      </c>
      <c r="G144" s="52">
        <v>0</v>
      </c>
      <c r="H144" s="61"/>
    </row>
    <row r="145" spans="1:8" ht="77.25" customHeight="1" x14ac:dyDescent="0.25">
      <c r="B145" s="8" t="s">
        <v>315</v>
      </c>
      <c r="C145" s="52" t="s">
        <v>106</v>
      </c>
      <c r="D145" s="52">
        <v>15</v>
      </c>
      <c r="E145" s="52">
        <v>33</v>
      </c>
      <c r="F145" s="22">
        <f>E145/'2020'!E145*100</f>
        <v>100</v>
      </c>
      <c r="G145" s="52">
        <v>1</v>
      </c>
      <c r="H145" s="61"/>
    </row>
    <row r="146" spans="1:8" ht="17.25" customHeight="1" x14ac:dyDescent="0.25">
      <c r="B146" s="55" t="s">
        <v>15</v>
      </c>
      <c r="C146" s="17"/>
      <c r="D146" s="17"/>
      <c r="E146" s="17"/>
      <c r="F146" s="24"/>
      <c r="G146" s="17">
        <f>G140+G141+G142+G143+G144+G145</f>
        <v>1</v>
      </c>
      <c r="H146" s="61"/>
    </row>
    <row r="147" spans="1:8" s="54" customFormat="1" ht="32.25" customHeight="1" x14ac:dyDescent="0.25">
      <c r="A147" s="16">
        <v>20</v>
      </c>
      <c r="B147" s="104" t="s">
        <v>198</v>
      </c>
      <c r="C147" s="105"/>
      <c r="D147" s="105"/>
      <c r="E147" s="105"/>
      <c r="F147" s="105"/>
      <c r="G147" s="106"/>
      <c r="H147" s="53"/>
    </row>
    <row r="148" spans="1:8" ht="117" customHeight="1" x14ac:dyDescent="0.25">
      <c r="B148" s="8" t="s">
        <v>199</v>
      </c>
      <c r="C148" s="52" t="s">
        <v>207</v>
      </c>
      <c r="D148" s="52">
        <v>50300</v>
      </c>
      <c r="E148" s="52">
        <v>44396.6</v>
      </c>
      <c r="F148" s="22">
        <f>E148/'2020'!E148*100</f>
        <v>100</v>
      </c>
      <c r="G148" s="52">
        <v>-1</v>
      </c>
      <c r="H148" s="61"/>
    </row>
    <row r="149" spans="1:8" ht="63" customHeight="1" x14ac:dyDescent="0.25">
      <c r="B149" s="8" t="s">
        <v>200</v>
      </c>
      <c r="C149" s="52" t="s">
        <v>207</v>
      </c>
      <c r="D149" s="52">
        <v>16721</v>
      </c>
      <c r="E149" s="52">
        <v>8300.1</v>
      </c>
      <c r="F149" s="22">
        <f>E149/'2020'!E149*100</f>
        <v>100</v>
      </c>
      <c r="G149" s="52">
        <v>-1</v>
      </c>
      <c r="H149" s="61"/>
    </row>
    <row r="150" spans="1:8" ht="29.25" customHeight="1" x14ac:dyDescent="0.25">
      <c r="B150" s="8" t="s">
        <v>206</v>
      </c>
      <c r="C150" s="52" t="s">
        <v>207</v>
      </c>
      <c r="D150" s="52">
        <v>1200</v>
      </c>
      <c r="E150" s="52">
        <v>2158.6</v>
      </c>
      <c r="F150" s="22">
        <f>E150/'2020'!E150*100</f>
        <v>100</v>
      </c>
      <c r="G150" s="52">
        <v>-1</v>
      </c>
      <c r="H150" s="61"/>
    </row>
    <row r="151" spans="1:8" ht="31.5" customHeight="1" x14ac:dyDescent="0.25">
      <c r="B151" s="8" t="s">
        <v>201</v>
      </c>
      <c r="C151" s="52" t="s">
        <v>42</v>
      </c>
      <c r="D151" s="52">
        <v>37</v>
      </c>
      <c r="E151" s="52">
        <v>14</v>
      </c>
      <c r="F151" s="22">
        <f>E151/'2020'!E151*100</f>
        <v>100</v>
      </c>
      <c r="G151" s="52">
        <v>-1</v>
      </c>
      <c r="H151" s="61"/>
    </row>
    <row r="152" spans="1:8" ht="47.25" customHeight="1" x14ac:dyDescent="0.25">
      <c r="B152" s="8" t="s">
        <v>202</v>
      </c>
      <c r="C152" s="52" t="s">
        <v>42</v>
      </c>
      <c r="D152" s="52">
        <v>35</v>
      </c>
      <c r="E152" s="52">
        <v>31</v>
      </c>
      <c r="F152" s="22">
        <f>E152/'2020'!E152*100</f>
        <v>100</v>
      </c>
      <c r="G152" s="52">
        <v>1</v>
      </c>
      <c r="H152" s="61"/>
    </row>
    <row r="153" spans="1:8" ht="36" customHeight="1" x14ac:dyDescent="0.25">
      <c r="B153" s="8" t="s">
        <v>203</v>
      </c>
      <c r="C153" s="52" t="s">
        <v>208</v>
      </c>
      <c r="D153" s="52">
        <v>52.5</v>
      </c>
      <c r="E153" s="52">
        <v>45.8</v>
      </c>
      <c r="F153" s="22">
        <f>E153/'2020'!E153*100</f>
        <v>100</v>
      </c>
      <c r="G153" s="52">
        <v>1</v>
      </c>
      <c r="H153" s="61"/>
    </row>
    <row r="154" spans="1:8" ht="17.25" customHeight="1" x14ac:dyDescent="0.25">
      <c r="B154" s="55" t="s">
        <v>15</v>
      </c>
      <c r="C154" s="17"/>
      <c r="D154" s="17"/>
      <c r="E154" s="17"/>
      <c r="F154" s="24"/>
      <c r="G154" s="17">
        <f>G148+G149+G150+G151+G152+G153</f>
        <v>-2</v>
      </c>
      <c r="H154" s="61"/>
    </row>
    <row r="155" spans="1:8" s="54" customFormat="1" ht="32.25" customHeight="1" x14ac:dyDescent="0.25">
      <c r="A155" s="16">
        <v>21</v>
      </c>
      <c r="B155" s="104" t="s">
        <v>340</v>
      </c>
      <c r="C155" s="105"/>
      <c r="D155" s="105"/>
      <c r="E155" s="105"/>
      <c r="F155" s="105"/>
      <c r="G155" s="106"/>
      <c r="H155" s="53"/>
    </row>
    <row r="156" spans="1:8" ht="78" customHeight="1" x14ac:dyDescent="0.25">
      <c r="B156" s="8" t="s">
        <v>341</v>
      </c>
      <c r="C156" s="74" t="s">
        <v>42</v>
      </c>
      <c r="D156" s="74" t="s">
        <v>343</v>
      </c>
      <c r="E156" s="74">
        <v>10</v>
      </c>
      <c r="F156" s="22">
        <f>E156/'2020'!E156*100</f>
        <v>100</v>
      </c>
      <c r="G156" s="74">
        <v>1</v>
      </c>
      <c r="H156" s="61"/>
    </row>
    <row r="157" spans="1:8" ht="60" customHeight="1" x14ac:dyDescent="0.25">
      <c r="B157" s="8" t="s">
        <v>342</v>
      </c>
      <c r="C157" s="74" t="s">
        <v>42</v>
      </c>
      <c r="D157" s="74" t="s">
        <v>90</v>
      </c>
      <c r="E157" s="74">
        <v>3</v>
      </c>
      <c r="F157" s="22">
        <f>E157/'2020'!E157*100</f>
        <v>100</v>
      </c>
      <c r="G157" s="74">
        <v>1</v>
      </c>
      <c r="H157" s="61"/>
    </row>
    <row r="158" spans="1:8" ht="17.25" customHeight="1" x14ac:dyDescent="0.25">
      <c r="B158" s="55" t="s">
        <v>15</v>
      </c>
      <c r="C158" s="17"/>
      <c r="D158" s="17"/>
      <c r="E158" s="17"/>
      <c r="F158" s="24"/>
      <c r="G158" s="17">
        <f>G156+G157</f>
        <v>2</v>
      </c>
      <c r="H158" s="61"/>
    </row>
    <row r="159" spans="1:8" s="54" customFormat="1" ht="32.25" customHeight="1" x14ac:dyDescent="0.25">
      <c r="A159" s="16">
        <v>22</v>
      </c>
      <c r="B159" s="104" t="s">
        <v>344</v>
      </c>
      <c r="C159" s="105"/>
      <c r="D159" s="105"/>
      <c r="E159" s="105"/>
      <c r="F159" s="105"/>
      <c r="G159" s="106"/>
      <c r="H159" s="53"/>
    </row>
    <row r="160" spans="1:8" ht="78" customHeight="1" x14ac:dyDescent="0.25">
      <c r="B160" s="8" t="s">
        <v>345</v>
      </c>
      <c r="C160" s="74" t="s">
        <v>106</v>
      </c>
      <c r="D160" s="74" t="s">
        <v>346</v>
      </c>
      <c r="E160" s="74" t="s">
        <v>276</v>
      </c>
      <c r="F160" s="74" t="s">
        <v>276</v>
      </c>
      <c r="G160" s="74">
        <v>0</v>
      </c>
      <c r="H160" s="61"/>
    </row>
    <row r="161" spans="2:8" ht="47.25" customHeight="1" x14ac:dyDescent="0.25">
      <c r="B161" s="8" t="s">
        <v>347</v>
      </c>
      <c r="C161" s="74" t="s">
        <v>106</v>
      </c>
      <c r="D161" s="74" t="s">
        <v>346</v>
      </c>
      <c r="E161" s="74" t="s">
        <v>276</v>
      </c>
      <c r="F161" s="74" t="s">
        <v>276</v>
      </c>
      <c r="G161" s="74">
        <v>0</v>
      </c>
      <c r="H161" s="61"/>
    </row>
    <row r="162" spans="2:8" ht="33.75" customHeight="1" x14ac:dyDescent="0.25">
      <c r="B162" s="8" t="s">
        <v>348</v>
      </c>
      <c r="C162" s="74" t="s">
        <v>349</v>
      </c>
      <c r="D162" s="74">
        <v>2.0299999999999998</v>
      </c>
      <c r="E162" s="74" t="s">
        <v>276</v>
      </c>
      <c r="F162" s="74" t="s">
        <v>276</v>
      </c>
      <c r="G162" s="74">
        <v>0</v>
      </c>
      <c r="H162" s="61"/>
    </row>
    <row r="163" spans="2:8" ht="33.75" customHeight="1" x14ac:dyDescent="0.25">
      <c r="B163" s="8" t="s">
        <v>350</v>
      </c>
      <c r="C163" s="74" t="s">
        <v>351</v>
      </c>
      <c r="D163" s="74">
        <v>10.7</v>
      </c>
      <c r="E163" s="74" t="s">
        <v>276</v>
      </c>
      <c r="F163" s="74" t="s">
        <v>276</v>
      </c>
      <c r="G163" s="74">
        <v>0</v>
      </c>
      <c r="H163" s="61"/>
    </row>
    <row r="164" spans="2:8" ht="33.75" customHeight="1" x14ac:dyDescent="0.25">
      <c r="B164" s="8" t="s">
        <v>352</v>
      </c>
      <c r="C164" s="74" t="s">
        <v>351</v>
      </c>
      <c r="D164" s="74">
        <v>2.8</v>
      </c>
      <c r="E164" s="74" t="s">
        <v>276</v>
      </c>
      <c r="F164" s="74" t="s">
        <v>276</v>
      </c>
      <c r="G164" s="74">
        <v>0</v>
      </c>
      <c r="H164" s="61"/>
    </row>
    <row r="165" spans="2:8" ht="17.25" customHeight="1" x14ac:dyDescent="0.25">
      <c r="B165" s="55" t="s">
        <v>15</v>
      </c>
      <c r="C165" s="17"/>
      <c r="D165" s="17"/>
      <c r="E165" s="17"/>
      <c r="F165" s="24"/>
      <c r="G165" s="17">
        <f>G160+G161+G162+G163+G164</f>
        <v>0</v>
      </c>
      <c r="H165" s="61"/>
    </row>
  </sheetData>
  <mergeCells count="36">
    <mergeCell ref="B108:G108"/>
    <mergeCell ref="B109:G109"/>
    <mergeCell ref="B135:G135"/>
    <mergeCell ref="B139:G139"/>
    <mergeCell ref="B147:G147"/>
    <mergeCell ref="B112:G112"/>
    <mergeCell ref="B119:G119"/>
    <mergeCell ref="B124:G124"/>
    <mergeCell ref="B127:G127"/>
    <mergeCell ref="B131:G131"/>
    <mergeCell ref="B85:G85"/>
    <mergeCell ref="B90:G90"/>
    <mergeCell ref="B94:G94"/>
    <mergeCell ref="B99:G99"/>
    <mergeCell ref="B103:G103"/>
    <mergeCell ref="B54:G54"/>
    <mergeCell ref="B63:G63"/>
    <mergeCell ref="B67:G67"/>
    <mergeCell ref="B74:G74"/>
    <mergeCell ref="B78:G78"/>
    <mergeCell ref="B155:G155"/>
    <mergeCell ref="B159:G159"/>
    <mergeCell ref="B1:G1"/>
    <mergeCell ref="B2:G2"/>
    <mergeCell ref="B3:B4"/>
    <mergeCell ref="C3:C4"/>
    <mergeCell ref="D3:G3"/>
    <mergeCell ref="B5:G5"/>
    <mergeCell ref="B12:G12"/>
    <mergeCell ref="B13:G13"/>
    <mergeCell ref="B20:G20"/>
    <mergeCell ref="B28:G28"/>
    <mergeCell ref="B8:G8"/>
    <mergeCell ref="B34:G34"/>
    <mergeCell ref="B37:G37"/>
    <mergeCell ref="B47:G47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8"/>
  <sheetViews>
    <sheetView topLeftCell="A136" workbookViewId="0">
      <selection activeCell="B122" sqref="B122:G148"/>
    </sheetView>
  </sheetViews>
  <sheetFormatPr defaultColWidth="25.5703125" defaultRowHeight="15" x14ac:dyDescent="0.25"/>
  <cols>
    <col min="1" max="1" width="3.7109375" style="16" customWidth="1"/>
    <col min="2" max="2" width="48.85546875" style="16" customWidth="1"/>
    <col min="3" max="3" width="17.7109375" style="16" customWidth="1"/>
    <col min="4" max="4" width="16.7109375" style="16" customWidth="1"/>
    <col min="5" max="5" width="11.7109375" style="16" customWidth="1"/>
    <col min="6" max="6" width="12" style="63" customWidth="1"/>
    <col min="7" max="7" width="11.85546875" style="16" customWidth="1"/>
    <col min="8" max="8" width="7.5703125" style="16" customWidth="1"/>
    <col min="9" max="16384" width="25.5703125" style="16"/>
  </cols>
  <sheetData>
    <row r="1" spans="1:8" x14ac:dyDescent="0.25">
      <c r="B1" s="107" t="s">
        <v>284</v>
      </c>
      <c r="C1" s="107"/>
      <c r="D1" s="107"/>
      <c r="E1" s="107"/>
      <c r="F1" s="107"/>
      <c r="G1" s="107"/>
    </row>
    <row r="2" spans="1:8" x14ac:dyDescent="0.25">
      <c r="B2" s="108" t="s">
        <v>1</v>
      </c>
      <c r="C2" s="108"/>
      <c r="D2" s="108"/>
      <c r="E2" s="108"/>
      <c r="F2" s="108"/>
      <c r="G2" s="108"/>
    </row>
    <row r="3" spans="1:8" ht="15.75" customHeight="1" x14ac:dyDescent="0.25">
      <c r="B3" s="109" t="s">
        <v>2</v>
      </c>
      <c r="C3" s="109" t="s">
        <v>3</v>
      </c>
      <c r="D3" s="109" t="s">
        <v>4</v>
      </c>
      <c r="E3" s="109"/>
      <c r="F3" s="109"/>
      <c r="G3" s="109"/>
    </row>
    <row r="4" spans="1:8" ht="60" x14ac:dyDescent="0.25">
      <c r="B4" s="109"/>
      <c r="C4" s="109"/>
      <c r="D4" s="31" t="s">
        <v>5</v>
      </c>
      <c r="E4" s="31" t="s">
        <v>6</v>
      </c>
      <c r="F4" s="22" t="s">
        <v>286</v>
      </c>
      <c r="G4" s="31" t="s">
        <v>7</v>
      </c>
    </row>
    <row r="5" spans="1:8" s="54" customFormat="1" ht="17.25" customHeight="1" x14ac:dyDescent="0.25">
      <c r="A5" s="16">
        <v>1</v>
      </c>
      <c r="B5" s="104" t="s">
        <v>285</v>
      </c>
      <c r="C5" s="105"/>
      <c r="D5" s="105"/>
      <c r="E5" s="105"/>
      <c r="F5" s="105"/>
      <c r="G5" s="106"/>
      <c r="H5" s="53"/>
    </row>
    <row r="6" spans="1:8" s="54" customFormat="1" ht="30.75" customHeight="1" x14ac:dyDescent="0.25">
      <c r="A6" s="16"/>
      <c r="B6" s="8" t="s">
        <v>51</v>
      </c>
      <c r="C6" s="31" t="s">
        <v>52</v>
      </c>
      <c r="D6" s="31">
        <v>2</v>
      </c>
      <c r="E6" s="31">
        <v>2</v>
      </c>
      <c r="F6" s="22">
        <f>E6/'2020'!E6*100</f>
        <v>200</v>
      </c>
      <c r="G6" s="31">
        <v>1</v>
      </c>
      <c r="H6" s="53"/>
    </row>
    <row r="7" spans="1:8" s="54" customFormat="1" ht="18.75" customHeight="1" x14ac:dyDescent="0.25">
      <c r="A7" s="16"/>
      <c r="B7" s="55" t="s">
        <v>15</v>
      </c>
      <c r="C7" s="17"/>
      <c r="D7" s="17"/>
      <c r="E7" s="17"/>
      <c r="F7" s="24"/>
      <c r="G7" s="17">
        <v>1</v>
      </c>
      <c r="H7" s="53"/>
    </row>
    <row r="8" spans="1:8" s="54" customFormat="1" ht="17.25" customHeight="1" x14ac:dyDescent="0.25">
      <c r="A8" s="16">
        <v>2</v>
      </c>
      <c r="B8" s="104" t="s">
        <v>213</v>
      </c>
      <c r="C8" s="110"/>
      <c r="D8" s="110"/>
      <c r="E8" s="110"/>
      <c r="F8" s="110"/>
      <c r="G8" s="111"/>
      <c r="H8" s="53"/>
    </row>
    <row r="9" spans="1:8" s="54" customFormat="1" ht="48" customHeight="1" x14ac:dyDescent="0.25">
      <c r="A9" s="16"/>
      <c r="B9" s="56" t="s">
        <v>214</v>
      </c>
      <c r="C9" s="31" t="s">
        <v>217</v>
      </c>
      <c r="D9" s="48" t="s">
        <v>216</v>
      </c>
      <c r="E9" s="31">
        <v>75</v>
      </c>
      <c r="F9" s="22">
        <f>E9/'2020'!E9*100</f>
        <v>150</v>
      </c>
      <c r="G9" s="31">
        <v>1</v>
      </c>
      <c r="H9" s="53"/>
    </row>
    <row r="10" spans="1:8" s="54" customFormat="1" ht="49.5" customHeight="1" x14ac:dyDescent="0.25">
      <c r="A10" s="16"/>
      <c r="B10" s="56" t="s">
        <v>176</v>
      </c>
      <c r="C10" s="31" t="s">
        <v>163</v>
      </c>
      <c r="D10" s="31" t="s">
        <v>215</v>
      </c>
      <c r="E10" s="31">
        <v>234</v>
      </c>
      <c r="F10" s="22">
        <f>E10/'2020'!E10*100</f>
        <v>111.42857142857143</v>
      </c>
      <c r="G10" s="31">
        <v>1</v>
      </c>
      <c r="H10" s="53"/>
    </row>
    <row r="11" spans="1:8" s="54" customFormat="1" ht="17.25" customHeight="1" x14ac:dyDescent="0.25">
      <c r="A11" s="16"/>
      <c r="B11" s="55" t="s">
        <v>15</v>
      </c>
      <c r="C11" s="17"/>
      <c r="D11" s="17"/>
      <c r="E11" s="17"/>
      <c r="F11" s="24"/>
      <c r="G11" s="17">
        <f>G9+G10</f>
        <v>2</v>
      </c>
      <c r="H11" s="53"/>
    </row>
    <row r="12" spans="1:8" s="54" customFormat="1" ht="17.25" customHeight="1" x14ac:dyDescent="0.25">
      <c r="A12" s="16">
        <v>3</v>
      </c>
      <c r="B12" s="104" t="s">
        <v>287</v>
      </c>
      <c r="C12" s="110"/>
      <c r="D12" s="110"/>
      <c r="E12" s="110"/>
      <c r="F12" s="110"/>
      <c r="G12" s="111"/>
      <c r="H12" s="53"/>
    </row>
    <row r="13" spans="1:8" s="54" customFormat="1" ht="17.25" customHeight="1" x14ac:dyDescent="0.25">
      <c r="A13" s="16"/>
      <c r="B13" s="99" t="s">
        <v>295</v>
      </c>
      <c r="C13" s="100"/>
      <c r="D13" s="100"/>
      <c r="E13" s="100"/>
      <c r="F13" s="100"/>
      <c r="G13" s="101"/>
      <c r="H13" s="53"/>
    </row>
    <row r="14" spans="1:8" s="54" customFormat="1" ht="73.5" customHeight="1" x14ac:dyDescent="0.25">
      <c r="A14" s="16"/>
      <c r="B14" s="8" t="s">
        <v>288</v>
      </c>
      <c r="C14" s="31" t="s">
        <v>12</v>
      </c>
      <c r="D14" s="31">
        <v>90</v>
      </c>
      <c r="E14" s="31">
        <v>90</v>
      </c>
      <c r="F14" s="22" t="s">
        <v>292</v>
      </c>
      <c r="G14" s="31">
        <v>0</v>
      </c>
      <c r="H14" s="53"/>
    </row>
    <row r="15" spans="1:8" s="54" customFormat="1" ht="78.75" customHeight="1" x14ac:dyDescent="0.25">
      <c r="A15" s="16"/>
      <c r="B15" s="8" t="s">
        <v>290</v>
      </c>
      <c r="C15" s="31" t="s">
        <v>291</v>
      </c>
      <c r="D15" s="31">
        <v>5.0000000000000002E-5</v>
      </c>
      <c r="E15" s="31">
        <v>9.8999999999999994E-5</v>
      </c>
      <c r="F15" s="22" t="s">
        <v>289</v>
      </c>
      <c r="G15" s="31">
        <v>1</v>
      </c>
      <c r="H15" s="53"/>
    </row>
    <row r="16" spans="1:8" s="54" customFormat="1" ht="79.5" customHeight="1" x14ac:dyDescent="0.25">
      <c r="A16" s="16"/>
      <c r="B16" s="8" t="s">
        <v>293</v>
      </c>
      <c r="C16" s="31" t="s">
        <v>44</v>
      </c>
      <c r="D16" s="31">
        <v>10</v>
      </c>
      <c r="E16" s="31">
        <v>15</v>
      </c>
      <c r="F16" s="22" t="s">
        <v>289</v>
      </c>
      <c r="G16" s="31">
        <v>1</v>
      </c>
      <c r="H16" s="53"/>
    </row>
    <row r="17" spans="1:8" s="54" customFormat="1" ht="48.75" customHeight="1" x14ac:dyDescent="0.25">
      <c r="A17" s="16"/>
      <c r="B17" s="57" t="s">
        <v>294</v>
      </c>
      <c r="C17" s="26" t="s">
        <v>12</v>
      </c>
      <c r="D17" s="26">
        <v>90</v>
      </c>
      <c r="E17" s="26">
        <v>100</v>
      </c>
      <c r="F17" s="67" t="s">
        <v>289</v>
      </c>
      <c r="G17" s="26">
        <v>1</v>
      </c>
      <c r="H17" s="53"/>
    </row>
    <row r="18" spans="1:8" s="54" customFormat="1" ht="68.25" customHeight="1" x14ac:dyDescent="0.25">
      <c r="A18" s="8"/>
      <c r="B18" s="8" t="s">
        <v>124</v>
      </c>
      <c r="C18" s="65" t="s">
        <v>12</v>
      </c>
      <c r="D18" s="65">
        <v>100</v>
      </c>
      <c r="E18" s="65">
        <v>100</v>
      </c>
      <c r="F18" s="22" t="s">
        <v>289</v>
      </c>
      <c r="G18" s="65">
        <v>0</v>
      </c>
      <c r="H18" s="53"/>
    </row>
    <row r="19" spans="1:8" s="54" customFormat="1" ht="20.25" customHeight="1" x14ac:dyDescent="0.25">
      <c r="A19" s="16"/>
      <c r="B19" s="112" t="s">
        <v>296</v>
      </c>
      <c r="C19" s="113"/>
      <c r="D19" s="113"/>
      <c r="E19" s="113"/>
      <c r="F19" s="113"/>
      <c r="G19" s="114"/>
      <c r="H19" s="53"/>
    </row>
    <row r="20" spans="1:8" s="54" customFormat="1" ht="63" customHeight="1" x14ac:dyDescent="0.25">
      <c r="A20" s="16"/>
      <c r="B20" s="68" t="s">
        <v>297</v>
      </c>
      <c r="C20" s="12" t="s">
        <v>12</v>
      </c>
      <c r="D20" s="12">
        <v>100</v>
      </c>
      <c r="E20" s="31">
        <v>100</v>
      </c>
      <c r="F20" s="22" t="s">
        <v>289</v>
      </c>
      <c r="G20" s="58">
        <v>0</v>
      </c>
      <c r="H20" s="53"/>
    </row>
    <row r="21" spans="1:8" s="54" customFormat="1" ht="78.75" customHeight="1" x14ac:dyDescent="0.25">
      <c r="A21" s="16"/>
      <c r="B21" s="68" t="s">
        <v>298</v>
      </c>
      <c r="C21" s="12" t="s">
        <v>12</v>
      </c>
      <c r="D21" s="12">
        <v>100</v>
      </c>
      <c r="E21" s="31">
        <v>100</v>
      </c>
      <c r="F21" s="22" t="s">
        <v>289</v>
      </c>
      <c r="G21" s="31">
        <v>0</v>
      </c>
      <c r="H21" s="53"/>
    </row>
    <row r="22" spans="1:8" s="54" customFormat="1" ht="20.25" customHeight="1" x14ac:dyDescent="0.25">
      <c r="A22" s="16"/>
      <c r="B22" s="99" t="s">
        <v>299</v>
      </c>
      <c r="C22" s="100"/>
      <c r="D22" s="100"/>
      <c r="E22" s="100"/>
      <c r="F22" s="100"/>
      <c r="G22" s="101"/>
      <c r="H22" s="53"/>
    </row>
    <row r="23" spans="1:8" s="54" customFormat="1" ht="63" customHeight="1" x14ac:dyDescent="0.25">
      <c r="A23" s="16"/>
      <c r="B23" s="68" t="s">
        <v>300</v>
      </c>
      <c r="C23" s="69" t="s">
        <v>12</v>
      </c>
      <c r="D23" s="69">
        <v>70</v>
      </c>
      <c r="E23" s="69">
        <v>63</v>
      </c>
      <c r="F23" s="22" t="s">
        <v>289</v>
      </c>
      <c r="G23" s="31">
        <v>-1</v>
      </c>
      <c r="H23" s="53"/>
    </row>
    <row r="24" spans="1:8" s="54" customFormat="1" ht="77.25" customHeight="1" x14ac:dyDescent="0.25">
      <c r="A24" s="16"/>
      <c r="B24" s="68" t="s">
        <v>301</v>
      </c>
      <c r="C24" s="69" t="s">
        <v>12</v>
      </c>
      <c r="D24" s="69">
        <v>15</v>
      </c>
      <c r="E24" s="70">
        <v>23</v>
      </c>
      <c r="F24" s="22" t="s">
        <v>289</v>
      </c>
      <c r="G24" s="31">
        <v>1</v>
      </c>
      <c r="H24" s="53"/>
    </row>
    <row r="25" spans="1:8" s="54" customFormat="1" ht="43.5" customHeight="1" x14ac:dyDescent="0.25">
      <c r="A25" s="16"/>
      <c r="B25" s="68" t="s">
        <v>302</v>
      </c>
      <c r="C25" s="69" t="s">
        <v>303</v>
      </c>
      <c r="D25" s="69">
        <v>700</v>
      </c>
      <c r="E25" s="70">
        <v>2370</v>
      </c>
      <c r="F25" s="22" t="s">
        <v>289</v>
      </c>
      <c r="G25" s="31">
        <v>1</v>
      </c>
      <c r="H25" s="53"/>
    </row>
    <row r="26" spans="1:8" s="54" customFormat="1" ht="75.75" customHeight="1" x14ac:dyDescent="0.25">
      <c r="A26" s="16"/>
      <c r="B26" s="68" t="s">
        <v>304</v>
      </c>
      <c r="C26" s="69" t="s">
        <v>12</v>
      </c>
      <c r="D26" s="69">
        <v>100</v>
      </c>
      <c r="E26" s="69">
        <v>100</v>
      </c>
      <c r="F26" s="22" t="s">
        <v>289</v>
      </c>
      <c r="G26" s="31">
        <v>0</v>
      </c>
      <c r="H26" s="53"/>
    </row>
    <row r="27" spans="1:8" s="54" customFormat="1" ht="15" customHeight="1" x14ac:dyDescent="0.25">
      <c r="A27" s="16"/>
      <c r="B27" s="99" t="s">
        <v>305</v>
      </c>
      <c r="C27" s="100"/>
      <c r="D27" s="100"/>
      <c r="E27" s="100"/>
      <c r="F27" s="100"/>
      <c r="G27" s="101"/>
      <c r="H27" s="53"/>
    </row>
    <row r="28" spans="1:8" s="54" customFormat="1" ht="45.75" customHeight="1" x14ac:dyDescent="0.25">
      <c r="A28" s="16"/>
      <c r="B28" s="27" t="s">
        <v>306</v>
      </c>
      <c r="C28" s="64" t="s">
        <v>12</v>
      </c>
      <c r="D28" s="31">
        <v>20</v>
      </c>
      <c r="E28" s="31">
        <v>20.6</v>
      </c>
      <c r="F28" s="22" t="s">
        <v>289</v>
      </c>
      <c r="G28" s="31">
        <v>1</v>
      </c>
      <c r="H28" s="53"/>
    </row>
    <row r="29" spans="1:8" s="54" customFormat="1" ht="19.5" customHeight="1" x14ac:dyDescent="0.25">
      <c r="A29" s="16"/>
      <c r="B29" s="115" t="s">
        <v>307</v>
      </c>
      <c r="C29" s="116"/>
      <c r="D29" s="116"/>
      <c r="E29" s="116"/>
      <c r="F29" s="116"/>
      <c r="G29" s="116"/>
      <c r="H29" s="53"/>
    </row>
    <row r="30" spans="1:8" s="54" customFormat="1" ht="80.25" customHeight="1" x14ac:dyDescent="0.25">
      <c r="A30" s="16"/>
      <c r="B30" s="68" t="s">
        <v>308</v>
      </c>
      <c r="C30" s="64" t="s">
        <v>12</v>
      </c>
      <c r="D30" s="64">
        <v>58</v>
      </c>
      <c r="E30" s="12">
        <v>63</v>
      </c>
      <c r="F30" s="22" t="s">
        <v>289</v>
      </c>
      <c r="G30" s="28">
        <v>1</v>
      </c>
      <c r="H30" s="53"/>
    </row>
    <row r="31" spans="1:8" s="54" customFormat="1" ht="46.5" customHeight="1" x14ac:dyDescent="0.25">
      <c r="A31" s="16"/>
      <c r="B31" s="68" t="s">
        <v>309</v>
      </c>
      <c r="C31" s="64" t="s">
        <v>12</v>
      </c>
      <c r="D31" s="64">
        <v>1.8</v>
      </c>
      <c r="E31" s="12">
        <v>1.8</v>
      </c>
      <c r="F31" s="22" t="s">
        <v>289</v>
      </c>
      <c r="G31" s="28">
        <v>0</v>
      </c>
      <c r="H31" s="53"/>
    </row>
    <row r="32" spans="1:8" s="54" customFormat="1" ht="18" customHeight="1" x14ac:dyDescent="0.25">
      <c r="A32" s="16"/>
      <c r="B32" s="55" t="s">
        <v>15</v>
      </c>
      <c r="C32" s="17"/>
      <c r="D32" s="17"/>
      <c r="E32" s="17"/>
      <c r="F32" s="24"/>
      <c r="G32" s="17">
        <f>G14+G15+G16+G17+G18+G20+G21+G23+G24+G25+G26+G28+G30+G31</f>
        <v>6</v>
      </c>
      <c r="H32" s="53"/>
    </row>
    <row r="33" spans="1:8" s="54" customFormat="1" ht="17.25" customHeight="1" x14ac:dyDescent="0.25">
      <c r="A33" s="16">
        <v>4</v>
      </c>
      <c r="B33" s="104" t="s">
        <v>218</v>
      </c>
      <c r="C33" s="105"/>
      <c r="D33" s="105"/>
      <c r="E33" s="105"/>
      <c r="F33" s="105"/>
      <c r="G33" s="106"/>
      <c r="H33" s="53"/>
    </row>
    <row r="34" spans="1:8" s="54" customFormat="1" ht="31.5" customHeight="1" x14ac:dyDescent="0.25">
      <c r="A34" s="16"/>
      <c r="B34" s="8" t="s">
        <v>220</v>
      </c>
      <c r="C34" s="31" t="s">
        <v>44</v>
      </c>
      <c r="D34" s="31">
        <v>30</v>
      </c>
      <c r="E34" s="31">
        <v>30</v>
      </c>
      <c r="F34" s="22">
        <f>E34/'2020'!E55*100</f>
        <v>100</v>
      </c>
      <c r="G34" s="31">
        <v>0</v>
      </c>
      <c r="H34" s="53"/>
    </row>
    <row r="35" spans="1:8" s="54" customFormat="1" ht="30.75" customHeight="1" x14ac:dyDescent="0.25">
      <c r="A35" s="16"/>
      <c r="B35" s="8" t="s">
        <v>165</v>
      </c>
      <c r="C35" s="31" t="s">
        <v>19</v>
      </c>
      <c r="D35" s="31" t="s">
        <v>310</v>
      </c>
      <c r="E35" s="31">
        <v>3</v>
      </c>
      <c r="F35" s="22">
        <f>E35/'2020'!E56*100</f>
        <v>60</v>
      </c>
      <c r="G35" s="31">
        <v>1</v>
      </c>
      <c r="H35" s="53"/>
    </row>
    <row r="36" spans="1:8" s="54" customFormat="1" ht="57" customHeight="1" x14ac:dyDescent="0.25">
      <c r="A36" s="16"/>
      <c r="B36" s="8" t="s">
        <v>166</v>
      </c>
      <c r="C36" s="31" t="s">
        <v>42</v>
      </c>
      <c r="D36" s="31" t="s">
        <v>311</v>
      </c>
      <c r="E36" s="31">
        <v>2</v>
      </c>
      <c r="F36" s="22">
        <f>E36/'2020'!E57*100</f>
        <v>100</v>
      </c>
      <c r="G36" s="31">
        <v>0</v>
      </c>
      <c r="H36" s="53"/>
    </row>
    <row r="37" spans="1:8" s="54" customFormat="1" ht="48" customHeight="1" x14ac:dyDescent="0.25">
      <c r="A37" s="16"/>
      <c r="B37" s="8" t="s">
        <v>167</v>
      </c>
      <c r="C37" s="31" t="s">
        <v>42</v>
      </c>
      <c r="D37" s="66" t="s">
        <v>311</v>
      </c>
      <c r="E37" s="31">
        <v>4</v>
      </c>
      <c r="F37" s="22">
        <f>E37/'2020'!E58*100</f>
        <v>200</v>
      </c>
      <c r="G37" s="31">
        <v>1</v>
      </c>
      <c r="H37" s="53"/>
    </row>
    <row r="38" spans="1:8" s="54" customFormat="1" ht="60" customHeight="1" x14ac:dyDescent="0.25">
      <c r="A38" s="16"/>
      <c r="B38" s="8" t="s">
        <v>219</v>
      </c>
      <c r="C38" s="31" t="s">
        <v>42</v>
      </c>
      <c r="D38" s="31" t="s">
        <v>312</v>
      </c>
      <c r="E38" s="31">
        <v>0</v>
      </c>
      <c r="F38" s="22">
        <v>0</v>
      </c>
      <c r="G38" s="31">
        <v>-1</v>
      </c>
      <c r="H38" s="53"/>
    </row>
    <row r="39" spans="1:8" s="54" customFormat="1" ht="35.25" customHeight="1" x14ac:dyDescent="0.25">
      <c r="A39" s="16"/>
      <c r="B39" s="8" t="s">
        <v>168</v>
      </c>
      <c r="C39" s="31" t="s">
        <v>42</v>
      </c>
      <c r="D39" s="71" t="s">
        <v>313</v>
      </c>
      <c r="E39" s="31">
        <v>4</v>
      </c>
      <c r="F39" s="22">
        <f>E39/'2020'!E60*100</f>
        <v>100</v>
      </c>
      <c r="G39" s="31">
        <v>0</v>
      </c>
      <c r="H39" s="53"/>
    </row>
    <row r="40" spans="1:8" s="54" customFormat="1" ht="35.25" customHeight="1" x14ac:dyDescent="0.25">
      <c r="A40" s="16"/>
      <c r="B40" s="8" t="s">
        <v>169</v>
      </c>
      <c r="C40" s="31" t="s">
        <v>12</v>
      </c>
      <c r="D40" s="31" t="s">
        <v>314</v>
      </c>
      <c r="E40" s="31">
        <v>44</v>
      </c>
      <c r="F40" s="22">
        <f>E40/'2020'!E61*100</f>
        <v>220.00000000000003</v>
      </c>
      <c r="G40" s="31">
        <v>1</v>
      </c>
      <c r="H40" s="53"/>
    </row>
    <row r="41" spans="1:8" s="54" customFormat="1" ht="18" customHeight="1" x14ac:dyDescent="0.25">
      <c r="A41" s="16"/>
      <c r="B41" s="55" t="s">
        <v>15</v>
      </c>
      <c r="C41" s="17"/>
      <c r="D41" s="17"/>
      <c r="E41" s="17"/>
      <c r="F41" s="24"/>
      <c r="G41" s="17">
        <f>G34+G35+G36+G37+G38+G39+G40</f>
        <v>2</v>
      </c>
      <c r="H41" s="53"/>
    </row>
    <row r="42" spans="1:8" s="54" customFormat="1" ht="17.25" customHeight="1" x14ac:dyDescent="0.25">
      <c r="A42" s="16">
        <v>5</v>
      </c>
      <c r="B42" s="104" t="s">
        <v>223</v>
      </c>
      <c r="C42" s="105"/>
      <c r="D42" s="105"/>
      <c r="E42" s="105"/>
      <c r="F42" s="105"/>
      <c r="G42" s="106"/>
      <c r="H42" s="53"/>
    </row>
    <row r="43" spans="1:8" s="54" customFormat="1" ht="39.75" customHeight="1" x14ac:dyDescent="0.25">
      <c r="A43" s="16"/>
      <c r="B43" s="56" t="s">
        <v>221</v>
      </c>
      <c r="C43" s="31" t="s">
        <v>44</v>
      </c>
      <c r="D43" s="31">
        <v>40</v>
      </c>
      <c r="E43" s="31">
        <v>65</v>
      </c>
      <c r="F43" s="22">
        <f>E43/'2020'!E64*100</f>
        <v>325</v>
      </c>
      <c r="G43" s="31">
        <v>1</v>
      </c>
      <c r="H43" s="53"/>
    </row>
    <row r="44" spans="1:8" s="54" customFormat="1" ht="51" customHeight="1" x14ac:dyDescent="0.25">
      <c r="A44" s="16"/>
      <c r="B44" s="56" t="s">
        <v>222</v>
      </c>
      <c r="C44" s="31" t="s">
        <v>44</v>
      </c>
      <c r="D44" s="31">
        <v>80</v>
      </c>
      <c r="E44" s="31">
        <v>180</v>
      </c>
      <c r="F44" s="22">
        <f>E44/'2020'!E65*100</f>
        <v>180</v>
      </c>
      <c r="G44" s="31">
        <v>1</v>
      </c>
      <c r="H44" s="53"/>
    </row>
    <row r="45" spans="1:8" s="54" customFormat="1" ht="18.75" customHeight="1" x14ac:dyDescent="0.25">
      <c r="A45" s="16"/>
      <c r="B45" s="55" t="s">
        <v>15</v>
      </c>
      <c r="C45" s="17"/>
      <c r="D45" s="17"/>
      <c r="E45" s="17"/>
      <c r="F45" s="24"/>
      <c r="G45" s="17">
        <v>2</v>
      </c>
      <c r="H45" s="53"/>
    </row>
    <row r="46" spans="1:8" s="54" customFormat="1" ht="32.25" customHeight="1" x14ac:dyDescent="0.25">
      <c r="A46" s="16">
        <v>6</v>
      </c>
      <c r="B46" s="104" t="s">
        <v>224</v>
      </c>
      <c r="C46" s="105"/>
      <c r="D46" s="105"/>
      <c r="E46" s="105"/>
      <c r="F46" s="105"/>
      <c r="G46" s="106"/>
      <c r="H46" s="53"/>
    </row>
    <row r="47" spans="1:8" ht="49.5" customHeight="1" x14ac:dyDescent="0.25">
      <c r="B47" s="8" t="s">
        <v>281</v>
      </c>
      <c r="C47" s="31" t="s">
        <v>12</v>
      </c>
      <c r="D47" s="31" t="s">
        <v>231</v>
      </c>
      <c r="E47" s="31">
        <v>46</v>
      </c>
      <c r="F47" s="22">
        <f>E47/'2020'!E68*100</f>
        <v>97.872340425531917</v>
      </c>
      <c r="G47" s="31">
        <v>-1</v>
      </c>
      <c r="H47" s="61"/>
    </row>
    <row r="48" spans="1:8" ht="46.5" customHeight="1" x14ac:dyDescent="0.25">
      <c r="B48" s="8" t="s">
        <v>226</v>
      </c>
      <c r="C48" s="31" t="s">
        <v>12</v>
      </c>
      <c r="D48" s="31" t="s">
        <v>227</v>
      </c>
      <c r="E48" s="31">
        <v>100</v>
      </c>
      <c r="F48" s="22">
        <f>E48/'2020'!E69*100</f>
        <v>100</v>
      </c>
      <c r="G48" s="31">
        <v>1</v>
      </c>
      <c r="H48" s="61"/>
    </row>
    <row r="49" spans="1:8" ht="60.75" customHeight="1" x14ac:dyDescent="0.25">
      <c r="B49" s="8" t="s">
        <v>230</v>
      </c>
      <c r="C49" s="31" t="s">
        <v>42</v>
      </c>
      <c r="D49" s="31" t="s">
        <v>228</v>
      </c>
      <c r="E49" s="31">
        <v>49</v>
      </c>
      <c r="F49" s="22">
        <f>E49/'2020'!E70*100</f>
        <v>816.66666666666663</v>
      </c>
      <c r="G49" s="31">
        <v>1</v>
      </c>
      <c r="H49" s="61"/>
    </row>
    <row r="50" spans="1:8" ht="46.5" customHeight="1" x14ac:dyDescent="0.25">
      <c r="B50" s="8" t="s">
        <v>229</v>
      </c>
      <c r="C50" s="31" t="s">
        <v>106</v>
      </c>
      <c r="D50" s="31" t="s">
        <v>228</v>
      </c>
      <c r="E50" s="31">
        <v>4</v>
      </c>
      <c r="F50" s="22">
        <f>E50/'2020'!E71*100</f>
        <v>100</v>
      </c>
      <c r="G50" s="31">
        <v>0</v>
      </c>
      <c r="H50" s="61"/>
    </row>
    <row r="51" spans="1:8" ht="46.5" customHeight="1" x14ac:dyDescent="0.25">
      <c r="B51" s="8" t="s">
        <v>232</v>
      </c>
      <c r="C51" s="31" t="s">
        <v>106</v>
      </c>
      <c r="D51" s="31">
        <v>75</v>
      </c>
      <c r="E51" s="72" t="s">
        <v>316</v>
      </c>
      <c r="F51" s="22">
        <f>E51/'2020'!E72*100</f>
        <v>100.25</v>
      </c>
      <c r="G51" s="31">
        <v>1</v>
      </c>
      <c r="H51" s="61"/>
    </row>
    <row r="52" spans="1:8" ht="17.25" customHeight="1" x14ac:dyDescent="0.25">
      <c r="B52" s="55" t="s">
        <v>15</v>
      </c>
      <c r="C52" s="17"/>
      <c r="D52" s="17"/>
      <c r="E52" s="17"/>
      <c r="F52" s="24"/>
      <c r="G52" s="17">
        <v>2</v>
      </c>
      <c r="H52" s="61"/>
    </row>
    <row r="53" spans="1:8" s="54" customFormat="1" ht="17.25" customHeight="1" x14ac:dyDescent="0.25">
      <c r="A53" s="16">
        <v>7</v>
      </c>
      <c r="B53" s="104" t="s">
        <v>317</v>
      </c>
      <c r="C53" s="105"/>
      <c r="D53" s="105"/>
      <c r="E53" s="105"/>
      <c r="F53" s="105"/>
      <c r="G53" s="106"/>
      <c r="H53" s="53"/>
    </row>
    <row r="54" spans="1:8" ht="50.25" customHeight="1" x14ac:dyDescent="0.25">
      <c r="B54" s="8" t="s">
        <v>101</v>
      </c>
      <c r="C54" s="31" t="s">
        <v>42</v>
      </c>
      <c r="D54" s="31">
        <v>71</v>
      </c>
      <c r="E54" s="31">
        <v>59</v>
      </c>
      <c r="F54" s="22">
        <f>E54/'2020'!E75*100</f>
        <v>74.683544303797461</v>
      </c>
      <c r="G54" s="31">
        <v>-1</v>
      </c>
      <c r="H54" s="61"/>
    </row>
    <row r="55" spans="1:8" ht="46.5" customHeight="1" x14ac:dyDescent="0.25">
      <c r="B55" s="8" t="s">
        <v>102</v>
      </c>
      <c r="C55" s="31" t="s">
        <v>42</v>
      </c>
      <c r="D55" s="31">
        <v>3</v>
      </c>
      <c r="E55" s="31">
        <v>19</v>
      </c>
      <c r="F55" s="22">
        <f>E55/'2020'!E76*100</f>
        <v>90.476190476190482</v>
      </c>
      <c r="G55" s="31">
        <v>1</v>
      </c>
      <c r="H55" s="61"/>
    </row>
    <row r="56" spans="1:8" ht="17.25" customHeight="1" x14ac:dyDescent="0.25">
      <c r="B56" s="55" t="s">
        <v>15</v>
      </c>
      <c r="C56" s="17"/>
      <c r="D56" s="17"/>
      <c r="E56" s="17"/>
      <c r="F56" s="24"/>
      <c r="G56" s="17">
        <v>0</v>
      </c>
      <c r="H56" s="61"/>
    </row>
    <row r="57" spans="1:8" ht="30" customHeight="1" x14ac:dyDescent="0.25">
      <c r="A57" s="16">
        <v>8</v>
      </c>
      <c r="B57" s="104" t="s">
        <v>319</v>
      </c>
      <c r="C57" s="110"/>
      <c r="D57" s="110"/>
      <c r="E57" s="110"/>
      <c r="F57" s="110"/>
      <c r="G57" s="111"/>
    </row>
    <row r="58" spans="1:8" s="39" customFormat="1" ht="30" customHeight="1" x14ac:dyDescent="0.25">
      <c r="B58" s="40" t="s">
        <v>183</v>
      </c>
      <c r="C58" s="31" t="s">
        <v>12</v>
      </c>
      <c r="D58" s="31">
        <v>2</v>
      </c>
      <c r="E58" s="31">
        <v>14.5</v>
      </c>
      <c r="F58" s="37">
        <v>100</v>
      </c>
      <c r="G58" s="31">
        <v>1</v>
      </c>
    </row>
    <row r="59" spans="1:8" ht="46.5" customHeight="1" x14ac:dyDescent="0.25">
      <c r="B59" s="62" t="s">
        <v>184</v>
      </c>
      <c r="C59" s="38" t="s">
        <v>106</v>
      </c>
      <c r="D59" s="38">
        <v>3</v>
      </c>
      <c r="E59" s="50">
        <v>2</v>
      </c>
      <c r="F59" s="37">
        <f>E59/'[1]2017'!E7*100</f>
        <v>198.01980198019803</v>
      </c>
      <c r="G59" s="38">
        <v>1</v>
      </c>
      <c r="H59" s="61"/>
    </row>
    <row r="60" spans="1:8" ht="91.5" customHeight="1" x14ac:dyDescent="0.25">
      <c r="B60" s="8" t="s">
        <v>274</v>
      </c>
      <c r="C60" s="31" t="s">
        <v>12</v>
      </c>
      <c r="D60" s="31">
        <v>0.5</v>
      </c>
      <c r="E60" s="31">
        <v>0</v>
      </c>
      <c r="F60" s="37">
        <f>E60/'[1]2017'!E8*100</f>
        <v>0</v>
      </c>
      <c r="G60" s="31">
        <v>-1</v>
      </c>
      <c r="H60" s="61"/>
    </row>
    <row r="61" spans="1:8" ht="18.75" customHeight="1" x14ac:dyDescent="0.25">
      <c r="B61" s="55" t="s">
        <v>15</v>
      </c>
      <c r="C61" s="17"/>
      <c r="D61" s="17"/>
      <c r="E61" s="17"/>
      <c r="F61" s="24"/>
      <c r="G61" s="17">
        <f>G58+G59+G60</f>
        <v>1</v>
      </c>
      <c r="H61" s="61"/>
    </row>
    <row r="62" spans="1:8" s="54" customFormat="1" ht="17.25" customHeight="1" x14ac:dyDescent="0.25">
      <c r="A62" s="16">
        <v>9</v>
      </c>
      <c r="B62" s="120" t="s">
        <v>239</v>
      </c>
      <c r="C62" s="121"/>
      <c r="D62" s="121"/>
      <c r="E62" s="121"/>
      <c r="F62" s="121"/>
      <c r="G62" s="121"/>
      <c r="H62" s="53"/>
    </row>
    <row r="63" spans="1:8" s="54" customFormat="1" ht="34.5" customHeight="1" x14ac:dyDescent="0.25">
      <c r="A63" s="16"/>
      <c r="B63" s="8" t="s">
        <v>235</v>
      </c>
      <c r="C63" s="18" t="s">
        <v>87</v>
      </c>
      <c r="D63" s="18">
        <v>40</v>
      </c>
      <c r="E63" s="18">
        <v>16</v>
      </c>
      <c r="F63" s="25">
        <f>E63/'[1]2017'!E90*100</f>
        <v>53.333333333333336</v>
      </c>
      <c r="G63" s="18">
        <v>-1</v>
      </c>
      <c r="H63" s="53"/>
    </row>
    <row r="64" spans="1:8" s="54" customFormat="1" ht="34.5" customHeight="1" x14ac:dyDescent="0.25">
      <c r="A64" s="16"/>
      <c r="B64" s="8" t="s">
        <v>236</v>
      </c>
      <c r="C64" s="18" t="s">
        <v>87</v>
      </c>
      <c r="D64" s="18">
        <v>20</v>
      </c>
      <c r="E64" s="18">
        <v>0</v>
      </c>
      <c r="F64" s="25">
        <v>0</v>
      </c>
      <c r="G64" s="18">
        <v>-1</v>
      </c>
      <c r="H64" s="53"/>
    </row>
    <row r="65" spans="1:8" s="54" customFormat="1" ht="42.75" customHeight="1" x14ac:dyDescent="0.25">
      <c r="A65" s="16"/>
      <c r="B65" s="8" t="s">
        <v>238</v>
      </c>
      <c r="C65" s="18" t="s">
        <v>237</v>
      </c>
      <c r="D65" s="18" t="s">
        <v>275</v>
      </c>
      <c r="E65" s="18">
        <v>0</v>
      </c>
      <c r="F65" s="25">
        <v>0</v>
      </c>
      <c r="G65" s="18">
        <v>-1</v>
      </c>
      <c r="H65" s="53"/>
    </row>
    <row r="66" spans="1:8" s="54" customFormat="1" ht="18" customHeight="1" x14ac:dyDescent="0.25">
      <c r="A66" s="16"/>
      <c r="B66" s="55" t="s">
        <v>15</v>
      </c>
      <c r="C66" s="17"/>
      <c r="D66" s="17"/>
      <c r="E66" s="17"/>
      <c r="F66" s="24"/>
      <c r="G66" s="17">
        <v>-3</v>
      </c>
      <c r="H66" s="53"/>
    </row>
    <row r="67" spans="1:8" s="54" customFormat="1" ht="31.5" customHeight="1" x14ac:dyDescent="0.25">
      <c r="A67" s="16">
        <v>10</v>
      </c>
      <c r="B67" s="104" t="s">
        <v>322</v>
      </c>
      <c r="C67" s="105"/>
      <c r="D67" s="105"/>
      <c r="E67" s="105"/>
      <c r="F67" s="105"/>
      <c r="G67" s="106"/>
      <c r="H67" s="53"/>
    </row>
    <row r="68" spans="1:8" s="54" customFormat="1" ht="31.5" customHeight="1" x14ac:dyDescent="0.25">
      <c r="A68" s="16"/>
      <c r="B68" s="8" t="s">
        <v>74</v>
      </c>
      <c r="C68" s="31" t="s">
        <v>60</v>
      </c>
      <c r="D68" s="31">
        <v>248.51</v>
      </c>
      <c r="E68" s="74">
        <v>248.51</v>
      </c>
      <c r="F68" s="22">
        <f>E68/'2020'!E91*100</f>
        <v>100</v>
      </c>
      <c r="G68" s="31">
        <v>1</v>
      </c>
      <c r="H68" s="53"/>
    </row>
    <row r="69" spans="1:8" s="54" customFormat="1" ht="31.5" customHeight="1" x14ac:dyDescent="0.25">
      <c r="A69" s="16"/>
      <c r="B69" s="8" t="s">
        <v>240</v>
      </c>
      <c r="C69" s="31" t="s">
        <v>241</v>
      </c>
      <c r="D69" s="31" t="s">
        <v>242</v>
      </c>
      <c r="E69" s="31" t="s">
        <v>356</v>
      </c>
      <c r="F69" s="22">
        <v>100</v>
      </c>
      <c r="G69" s="31">
        <v>0</v>
      </c>
      <c r="H69" s="53"/>
    </row>
    <row r="70" spans="1:8" s="54" customFormat="1" ht="17.25" customHeight="1" x14ac:dyDescent="0.25">
      <c r="A70" s="16"/>
      <c r="B70" s="55" t="s">
        <v>15</v>
      </c>
      <c r="C70" s="17"/>
      <c r="D70" s="17"/>
      <c r="E70" s="17"/>
      <c r="F70" s="24"/>
      <c r="G70" s="17">
        <f>G68</f>
        <v>1</v>
      </c>
      <c r="H70" s="53"/>
    </row>
    <row r="71" spans="1:8" ht="17.25" customHeight="1" x14ac:dyDescent="0.25">
      <c r="A71" s="16">
        <v>11</v>
      </c>
      <c r="B71" s="104" t="s">
        <v>360</v>
      </c>
      <c r="C71" s="110"/>
      <c r="D71" s="110"/>
      <c r="E71" s="110"/>
      <c r="F71" s="110"/>
      <c r="G71" s="111"/>
      <c r="H71" s="61"/>
    </row>
    <row r="72" spans="1:8" ht="47.25" customHeight="1" x14ac:dyDescent="0.25">
      <c r="B72" s="8" t="s">
        <v>171</v>
      </c>
      <c r="C72" s="31" t="s">
        <v>12</v>
      </c>
      <c r="D72" s="31">
        <v>3</v>
      </c>
      <c r="E72" s="31">
        <v>14.2</v>
      </c>
      <c r="F72" s="37">
        <f>E72/'2020'!E95*100</f>
        <v>202.85714285714283</v>
      </c>
      <c r="G72" s="31">
        <v>1</v>
      </c>
      <c r="H72" s="61"/>
    </row>
    <row r="73" spans="1:8" ht="51.75" customHeight="1" x14ac:dyDescent="0.25">
      <c r="B73" s="8" t="s">
        <v>172</v>
      </c>
      <c r="C73" s="31" t="s">
        <v>12</v>
      </c>
      <c r="D73" s="31">
        <v>3</v>
      </c>
      <c r="E73" s="31">
        <v>0</v>
      </c>
      <c r="F73" s="37">
        <f>E73/'2020'!E96*100</f>
        <v>0</v>
      </c>
      <c r="G73" s="31">
        <v>-1</v>
      </c>
      <c r="H73" s="61"/>
    </row>
    <row r="74" spans="1:8" ht="77.25" customHeight="1" x14ac:dyDescent="0.25">
      <c r="B74" s="8" t="s">
        <v>173</v>
      </c>
      <c r="C74" s="31" t="s">
        <v>12</v>
      </c>
      <c r="D74" s="31">
        <v>3</v>
      </c>
      <c r="E74" s="31">
        <v>9.5</v>
      </c>
      <c r="F74" s="37">
        <f>E74/'2020'!E97*100</f>
        <v>79.166666666666657</v>
      </c>
      <c r="G74" s="31">
        <v>0</v>
      </c>
      <c r="H74" s="61"/>
    </row>
    <row r="75" spans="1:8" ht="17.25" customHeight="1" x14ac:dyDescent="0.25">
      <c r="B75" s="55" t="s">
        <v>15</v>
      </c>
      <c r="C75" s="17"/>
      <c r="D75" s="17"/>
      <c r="E75" s="17"/>
      <c r="F75" s="24"/>
      <c r="G75" s="17">
        <f>G72+G73+G74</f>
        <v>0</v>
      </c>
      <c r="H75" s="61"/>
    </row>
    <row r="76" spans="1:8" ht="17.25" customHeight="1" x14ac:dyDescent="0.25">
      <c r="A76" s="16">
        <v>12</v>
      </c>
      <c r="B76" s="104" t="s">
        <v>283</v>
      </c>
      <c r="C76" s="110"/>
      <c r="D76" s="110"/>
      <c r="E76" s="110"/>
      <c r="F76" s="110"/>
      <c r="G76" s="111"/>
      <c r="H76" s="61"/>
    </row>
    <row r="77" spans="1:8" ht="47.25" customHeight="1" x14ac:dyDescent="0.25">
      <c r="B77" s="8" t="s">
        <v>174</v>
      </c>
      <c r="C77" s="31" t="s">
        <v>12</v>
      </c>
      <c r="D77" s="31">
        <v>12</v>
      </c>
      <c r="E77" s="31">
        <v>12.1</v>
      </c>
      <c r="F77" s="37">
        <f>E77/'2020'!E100*100</f>
        <v>242</v>
      </c>
      <c r="G77" s="31">
        <v>1</v>
      </c>
      <c r="H77" s="61"/>
    </row>
    <row r="78" spans="1:8" ht="21" customHeight="1" x14ac:dyDescent="0.25">
      <c r="B78" s="55" t="s">
        <v>15</v>
      </c>
      <c r="C78" s="17"/>
      <c r="D78" s="17"/>
      <c r="E78" s="17"/>
      <c r="F78" s="24"/>
      <c r="G78" s="17">
        <v>1</v>
      </c>
      <c r="H78" s="61"/>
    </row>
    <row r="79" spans="1:8" ht="17.25" customHeight="1" x14ac:dyDescent="0.25">
      <c r="A79" s="16">
        <v>13</v>
      </c>
      <c r="B79" s="104" t="s">
        <v>324</v>
      </c>
      <c r="C79" s="110"/>
      <c r="D79" s="110"/>
      <c r="E79" s="110"/>
      <c r="F79" s="110"/>
      <c r="G79" s="111"/>
      <c r="H79" s="61"/>
    </row>
    <row r="80" spans="1:8" ht="48.75" customHeight="1" x14ac:dyDescent="0.25">
      <c r="B80" s="8" t="s">
        <v>108</v>
      </c>
      <c r="C80" s="31" t="s">
        <v>12</v>
      </c>
      <c r="D80" s="31" t="s">
        <v>325</v>
      </c>
      <c r="E80" s="31">
        <v>40.450000000000003</v>
      </c>
      <c r="F80" s="22">
        <f>E80/'2020'!E104*100</f>
        <v>122.57575757575758</v>
      </c>
      <c r="G80" s="31">
        <v>1</v>
      </c>
      <c r="H80" s="61"/>
    </row>
    <row r="81" spans="1:8" ht="48.75" customHeight="1" x14ac:dyDescent="0.25">
      <c r="B81" s="8" t="s">
        <v>109</v>
      </c>
      <c r="C81" s="31" t="s">
        <v>12</v>
      </c>
      <c r="D81" s="31" t="s">
        <v>327</v>
      </c>
      <c r="E81" s="31">
        <v>10</v>
      </c>
      <c r="F81" s="22">
        <f>E81/'2020'!E105*100</f>
        <v>37.037037037037038</v>
      </c>
      <c r="G81" s="31">
        <v>-1</v>
      </c>
      <c r="H81" s="61"/>
    </row>
    <row r="82" spans="1:8" ht="17.25" customHeight="1" x14ac:dyDescent="0.25">
      <c r="B82" s="55" t="s">
        <v>15</v>
      </c>
      <c r="C82" s="17"/>
      <c r="D82" s="17"/>
      <c r="E82" s="17"/>
      <c r="F82" s="24"/>
      <c r="G82" s="17">
        <v>0</v>
      </c>
      <c r="H82" s="61"/>
    </row>
    <row r="83" spans="1:8" ht="18.75" customHeight="1" x14ac:dyDescent="0.25">
      <c r="A83" s="16">
        <v>14</v>
      </c>
      <c r="B83" s="104" t="s">
        <v>249</v>
      </c>
      <c r="C83" s="110"/>
      <c r="D83" s="110"/>
      <c r="E83" s="110"/>
      <c r="F83" s="110"/>
      <c r="G83" s="111"/>
      <c r="H83" s="61"/>
    </row>
    <row r="84" spans="1:8" ht="18.75" customHeight="1" x14ac:dyDescent="0.25">
      <c r="A84" s="49"/>
      <c r="B84" s="116" t="s">
        <v>250</v>
      </c>
      <c r="C84" s="122"/>
      <c r="D84" s="122"/>
      <c r="E84" s="122"/>
      <c r="F84" s="122"/>
      <c r="G84" s="122"/>
      <c r="H84" s="61"/>
    </row>
    <row r="85" spans="1:8" ht="49.5" customHeight="1" x14ac:dyDescent="0.25">
      <c r="B85" s="8" t="s">
        <v>175</v>
      </c>
      <c r="C85" s="31" t="s">
        <v>12</v>
      </c>
      <c r="D85" s="31">
        <v>3</v>
      </c>
      <c r="E85" s="31">
        <v>6.2</v>
      </c>
      <c r="F85" s="22">
        <f>E85/'2020'!E110*100</f>
        <v>155</v>
      </c>
      <c r="G85" s="31">
        <v>1</v>
      </c>
      <c r="H85" s="61"/>
    </row>
    <row r="86" spans="1:8" ht="49.5" customHeight="1" x14ac:dyDescent="0.25">
      <c r="B86" s="8" t="s">
        <v>251</v>
      </c>
      <c r="C86" s="31" t="s">
        <v>12</v>
      </c>
      <c r="D86" s="31">
        <v>3</v>
      </c>
      <c r="E86" s="31">
        <v>0.2</v>
      </c>
      <c r="F86" s="22">
        <f>E86/'2020'!E104*100</f>
        <v>0.60606060606060608</v>
      </c>
      <c r="G86" s="31">
        <v>-1</v>
      </c>
      <c r="H86" s="61"/>
    </row>
    <row r="87" spans="1:8" ht="18.75" hidden="1" customHeight="1" x14ac:dyDescent="0.25">
      <c r="A87" s="49"/>
      <c r="B87" s="116" t="s">
        <v>262</v>
      </c>
      <c r="C87" s="122"/>
      <c r="D87" s="122"/>
      <c r="E87" s="122"/>
      <c r="F87" s="122"/>
      <c r="G87" s="122"/>
      <c r="H87" s="61"/>
    </row>
    <row r="88" spans="1:8" ht="31.5" hidden="1" customHeight="1" x14ac:dyDescent="0.25">
      <c r="B88" s="8" t="s">
        <v>252</v>
      </c>
      <c r="C88" s="31" t="s">
        <v>12</v>
      </c>
      <c r="D88" s="31">
        <v>0.2</v>
      </c>
      <c r="E88" s="31">
        <v>0</v>
      </c>
      <c r="F88" s="22" t="e">
        <f>E88/'2020'!E113*100</f>
        <v>#DIV/0!</v>
      </c>
      <c r="G88" s="31">
        <v>-1</v>
      </c>
      <c r="H88" s="61"/>
    </row>
    <row r="89" spans="1:8" ht="49.5" hidden="1" customHeight="1" x14ac:dyDescent="0.25">
      <c r="B89" s="8" t="s">
        <v>253</v>
      </c>
      <c r="C89" s="31" t="s">
        <v>12</v>
      </c>
      <c r="D89" s="31">
        <v>0.2</v>
      </c>
      <c r="E89" s="31">
        <v>2.5</v>
      </c>
      <c r="F89" s="22">
        <f>E89/'2020'!E114*100</f>
        <v>100</v>
      </c>
      <c r="G89" s="31">
        <v>1</v>
      </c>
      <c r="H89" s="61"/>
    </row>
    <row r="90" spans="1:8" ht="30" hidden="1" customHeight="1" x14ac:dyDescent="0.25">
      <c r="B90" s="8" t="s">
        <v>254</v>
      </c>
      <c r="C90" s="31" t="s">
        <v>12</v>
      </c>
      <c r="D90" s="31">
        <v>0.2</v>
      </c>
      <c r="E90" s="31">
        <v>1</v>
      </c>
      <c r="F90" s="22">
        <f>E90/'2020'!E115*100</f>
        <v>100</v>
      </c>
      <c r="G90" s="31">
        <v>0</v>
      </c>
      <c r="H90" s="61"/>
    </row>
    <row r="91" spans="1:8" ht="49.5" hidden="1" customHeight="1" x14ac:dyDescent="0.25">
      <c r="B91" s="8" t="s">
        <v>255</v>
      </c>
      <c r="C91" s="31" t="s">
        <v>12</v>
      </c>
      <c r="D91" s="31">
        <v>0.2</v>
      </c>
      <c r="E91" s="31">
        <v>0.7</v>
      </c>
      <c r="F91" s="22">
        <v>107</v>
      </c>
      <c r="G91" s="31">
        <v>1</v>
      </c>
      <c r="H91" s="61"/>
    </row>
    <row r="92" spans="1:8" ht="30" hidden="1" customHeight="1" x14ac:dyDescent="0.25">
      <c r="B92" s="8" t="s">
        <v>256</v>
      </c>
      <c r="C92" s="31" t="s">
        <v>12</v>
      </c>
      <c r="D92" s="31">
        <v>0.2</v>
      </c>
      <c r="E92" s="31">
        <v>1</v>
      </c>
      <c r="F92" s="22">
        <f>E92/'2020'!E117*100</f>
        <v>100</v>
      </c>
      <c r="G92" s="31">
        <v>0</v>
      </c>
      <c r="H92" s="61"/>
    </row>
    <row r="93" spans="1:8" ht="44.25" hidden="1" customHeight="1" x14ac:dyDescent="0.25">
      <c r="B93" s="8" t="s">
        <v>257</v>
      </c>
      <c r="C93" s="31" t="s">
        <v>12</v>
      </c>
      <c r="D93" s="31">
        <v>0.2</v>
      </c>
      <c r="E93" s="31">
        <v>0</v>
      </c>
      <c r="F93" s="22" t="e">
        <f>E93/'2020'!E118*100</f>
        <v>#DIV/0!</v>
      </c>
      <c r="G93" s="31">
        <v>0</v>
      </c>
      <c r="H93" s="61"/>
    </row>
    <row r="94" spans="1:8" ht="18.75" hidden="1" customHeight="1" x14ac:dyDescent="0.25">
      <c r="A94" s="49"/>
      <c r="B94" s="116" t="s">
        <v>258</v>
      </c>
      <c r="C94" s="122"/>
      <c r="D94" s="122"/>
      <c r="E94" s="122"/>
      <c r="F94" s="122"/>
      <c r="G94" s="122"/>
      <c r="H94" s="61"/>
    </row>
    <row r="95" spans="1:8" ht="47.25" hidden="1" customHeight="1" x14ac:dyDescent="0.25">
      <c r="B95" s="8" t="s">
        <v>259</v>
      </c>
      <c r="C95" s="31" t="s">
        <v>12</v>
      </c>
      <c r="D95" s="31">
        <v>2</v>
      </c>
      <c r="E95" s="31">
        <v>0</v>
      </c>
      <c r="F95" s="22" t="e">
        <f>E95/'2020'!E120*100</f>
        <v>#DIV/0!</v>
      </c>
      <c r="G95" s="31">
        <v>0</v>
      </c>
      <c r="H95" s="61"/>
    </row>
    <row r="96" spans="1:8" ht="60.75" hidden="1" customHeight="1" x14ac:dyDescent="0.25">
      <c r="B96" s="8" t="s">
        <v>260</v>
      </c>
      <c r="C96" s="31" t="s">
        <v>12</v>
      </c>
      <c r="D96" s="31">
        <v>2</v>
      </c>
      <c r="E96" s="31">
        <v>30</v>
      </c>
      <c r="F96" s="22">
        <f>E96/'2020'!E121*100</f>
        <v>100</v>
      </c>
      <c r="G96" s="31">
        <v>1</v>
      </c>
      <c r="H96" s="61"/>
    </row>
    <row r="97" spans="1:8" ht="50.25" hidden="1" customHeight="1" x14ac:dyDescent="0.25">
      <c r="B97" s="8" t="s">
        <v>261</v>
      </c>
      <c r="C97" s="31" t="s">
        <v>12</v>
      </c>
      <c r="D97" s="31">
        <v>2</v>
      </c>
      <c r="E97" s="31">
        <v>0</v>
      </c>
      <c r="F97" s="22">
        <v>0</v>
      </c>
      <c r="G97" s="31">
        <v>0</v>
      </c>
      <c r="H97" s="61"/>
    </row>
    <row r="98" spans="1:8" ht="17.25" customHeight="1" x14ac:dyDescent="0.25">
      <c r="B98" s="55" t="s">
        <v>15</v>
      </c>
      <c r="C98" s="17"/>
      <c r="D98" s="17"/>
      <c r="E98" s="17"/>
      <c r="F98" s="24"/>
      <c r="G98" s="17">
        <v>0</v>
      </c>
      <c r="H98" s="61"/>
    </row>
    <row r="99" spans="1:8" s="54" customFormat="1" ht="28.5" customHeight="1" x14ac:dyDescent="0.25">
      <c r="A99" s="16">
        <v>15</v>
      </c>
      <c r="B99" s="104" t="s">
        <v>330</v>
      </c>
      <c r="C99" s="105"/>
      <c r="D99" s="105"/>
      <c r="E99" s="105"/>
      <c r="F99" s="105"/>
      <c r="G99" s="106"/>
      <c r="H99" s="53"/>
    </row>
    <row r="100" spans="1:8" s="54" customFormat="1" ht="27.75" customHeight="1" x14ac:dyDescent="0.25">
      <c r="A100" s="16"/>
      <c r="B100" s="8" t="s">
        <v>331</v>
      </c>
      <c r="C100" s="31" t="s">
        <v>19</v>
      </c>
      <c r="D100" s="31" t="s">
        <v>332</v>
      </c>
      <c r="E100" s="31">
        <v>0</v>
      </c>
      <c r="F100" s="22">
        <v>100</v>
      </c>
      <c r="G100" s="31">
        <v>0</v>
      </c>
      <c r="H100" s="53"/>
    </row>
    <row r="101" spans="1:8" s="54" customFormat="1" ht="17.25" customHeight="1" x14ac:dyDescent="0.25">
      <c r="A101" s="16"/>
      <c r="B101" s="55" t="s">
        <v>15</v>
      </c>
      <c r="C101" s="17"/>
      <c r="D101" s="17"/>
      <c r="E101" s="17"/>
      <c r="F101" s="24"/>
      <c r="G101" s="17">
        <f>G100</f>
        <v>0</v>
      </c>
      <c r="H101" s="53"/>
    </row>
    <row r="102" spans="1:8" s="54" customFormat="1" ht="32.25" customHeight="1" x14ac:dyDescent="0.25">
      <c r="A102" s="16">
        <v>16</v>
      </c>
      <c r="B102" s="104" t="s">
        <v>335</v>
      </c>
      <c r="C102" s="105"/>
      <c r="D102" s="105"/>
      <c r="E102" s="105"/>
      <c r="F102" s="105"/>
      <c r="G102" s="106"/>
      <c r="H102" s="53"/>
    </row>
    <row r="103" spans="1:8" ht="31.5" customHeight="1" x14ac:dyDescent="0.25">
      <c r="B103" s="8" t="s">
        <v>103</v>
      </c>
      <c r="C103" s="31" t="s">
        <v>104</v>
      </c>
      <c r="D103" s="31">
        <v>5</v>
      </c>
      <c r="E103" s="31">
        <v>37</v>
      </c>
      <c r="F103" s="22">
        <f>E103/'2020'!E128*100</f>
        <v>94.871794871794862</v>
      </c>
      <c r="G103" s="31">
        <v>1</v>
      </c>
      <c r="H103" s="61"/>
    </row>
    <row r="104" spans="1:8" ht="34.5" customHeight="1" x14ac:dyDescent="0.25">
      <c r="B104" s="8" t="s">
        <v>105</v>
      </c>
      <c r="C104" s="31" t="s">
        <v>60</v>
      </c>
      <c r="D104" s="31">
        <v>0.5</v>
      </c>
      <c r="E104" s="31">
        <v>1.1279999999999999</v>
      </c>
      <c r="F104" s="22">
        <f>E104/'2020'!E129*100</f>
        <v>20.769655680353523</v>
      </c>
      <c r="G104" s="31">
        <v>1</v>
      </c>
      <c r="H104" s="61"/>
    </row>
    <row r="105" spans="1:8" ht="17.25" customHeight="1" x14ac:dyDescent="0.25">
      <c r="B105" s="55" t="s">
        <v>15</v>
      </c>
      <c r="C105" s="17"/>
      <c r="D105" s="17"/>
      <c r="E105" s="17"/>
      <c r="F105" s="24"/>
      <c r="G105" s="17">
        <f>G103+G104</f>
        <v>2</v>
      </c>
      <c r="H105" s="61"/>
    </row>
    <row r="106" spans="1:8" s="54" customFormat="1" ht="32.25" customHeight="1" x14ac:dyDescent="0.25">
      <c r="A106" s="16">
        <v>17</v>
      </c>
      <c r="B106" s="104" t="s">
        <v>195</v>
      </c>
      <c r="C106" s="105"/>
      <c r="D106" s="105"/>
      <c r="E106" s="105"/>
      <c r="F106" s="105"/>
      <c r="G106" s="106"/>
      <c r="H106" s="53"/>
    </row>
    <row r="107" spans="1:8" ht="18.75" customHeight="1" x14ac:dyDescent="0.25">
      <c r="B107" s="8" t="s">
        <v>204</v>
      </c>
      <c r="C107" s="31" t="s">
        <v>12</v>
      </c>
      <c r="D107" s="31">
        <v>10</v>
      </c>
      <c r="E107" s="31">
        <v>48</v>
      </c>
      <c r="F107" s="22">
        <v>100</v>
      </c>
      <c r="G107" s="31">
        <v>1</v>
      </c>
      <c r="H107" s="61"/>
    </row>
    <row r="108" spans="1:8" ht="23.25" customHeight="1" x14ac:dyDescent="0.25">
      <c r="B108" s="8" t="s">
        <v>205</v>
      </c>
      <c r="C108" s="31" t="s">
        <v>106</v>
      </c>
      <c r="D108" s="31">
        <v>25</v>
      </c>
      <c r="E108" s="31">
        <v>46</v>
      </c>
      <c r="F108" s="22">
        <v>100</v>
      </c>
      <c r="G108" s="31">
        <v>1</v>
      </c>
      <c r="H108" s="61"/>
    </row>
    <row r="109" spans="1:8" ht="17.25" customHeight="1" x14ac:dyDescent="0.25">
      <c r="B109" s="55" t="s">
        <v>15</v>
      </c>
      <c r="C109" s="17"/>
      <c r="D109" s="17"/>
      <c r="E109" s="17"/>
      <c r="F109" s="24"/>
      <c r="G109" s="17">
        <v>2</v>
      </c>
      <c r="H109" s="61"/>
    </row>
    <row r="110" spans="1:8" s="54" customFormat="1" ht="32.25" customHeight="1" x14ac:dyDescent="0.25">
      <c r="A110" s="16">
        <v>18</v>
      </c>
      <c r="B110" s="104" t="s">
        <v>339</v>
      </c>
      <c r="C110" s="105"/>
      <c r="D110" s="105"/>
      <c r="E110" s="105"/>
      <c r="F110" s="105"/>
      <c r="G110" s="106"/>
      <c r="H110" s="53"/>
    </row>
    <row r="111" spans="1:8" ht="31.5" customHeight="1" x14ac:dyDescent="0.25">
      <c r="B111" s="8" t="s">
        <v>337</v>
      </c>
      <c r="C111" s="31" t="s">
        <v>104</v>
      </c>
      <c r="D111" s="31">
        <v>2</v>
      </c>
      <c r="E111" s="31">
        <v>4</v>
      </c>
      <c r="F111" s="22">
        <f>E111/'2020'!E136*100</f>
        <v>133.33333333333331</v>
      </c>
      <c r="G111" s="31">
        <v>1</v>
      </c>
      <c r="H111" s="61"/>
    </row>
    <row r="112" spans="1:8" ht="31.5" customHeight="1" x14ac:dyDescent="0.25">
      <c r="B112" s="8" t="s">
        <v>338</v>
      </c>
      <c r="C112" s="31" t="s">
        <v>265</v>
      </c>
      <c r="D112" s="31">
        <v>100</v>
      </c>
      <c r="E112" s="31">
        <v>221.8</v>
      </c>
      <c r="F112" s="22">
        <f>E112/'2020'!E137*100</f>
        <v>147.86666666666667</v>
      </c>
      <c r="G112" s="31">
        <v>1</v>
      </c>
      <c r="H112" s="61"/>
    </row>
    <row r="113" spans="1:8" ht="17.25" customHeight="1" x14ac:dyDescent="0.25">
      <c r="B113" s="55" t="s">
        <v>15</v>
      </c>
      <c r="C113" s="17"/>
      <c r="D113" s="17"/>
      <c r="E113" s="17"/>
      <c r="F113" s="24"/>
      <c r="G113" s="17">
        <f>G111+G112</f>
        <v>2</v>
      </c>
      <c r="H113" s="61"/>
    </row>
    <row r="114" spans="1:8" s="54" customFormat="1" ht="32.25" customHeight="1" x14ac:dyDescent="0.25">
      <c r="A114" s="16">
        <v>19</v>
      </c>
      <c r="B114" s="104" t="s">
        <v>273</v>
      </c>
      <c r="C114" s="105"/>
      <c r="D114" s="105"/>
      <c r="E114" s="105"/>
      <c r="F114" s="105"/>
      <c r="G114" s="106"/>
      <c r="H114" s="53"/>
    </row>
    <row r="115" spans="1:8" ht="65.25" customHeight="1" x14ac:dyDescent="0.25">
      <c r="B115" s="8" t="s">
        <v>266</v>
      </c>
      <c r="C115" s="31" t="s">
        <v>12</v>
      </c>
      <c r="D115" s="31">
        <v>100</v>
      </c>
      <c r="E115" s="31">
        <v>100</v>
      </c>
      <c r="F115" s="22">
        <v>100</v>
      </c>
      <c r="G115" s="31">
        <v>0</v>
      </c>
      <c r="H115" s="61"/>
    </row>
    <row r="116" spans="1:8" ht="60" customHeight="1" x14ac:dyDescent="0.25">
      <c r="B116" s="8" t="s">
        <v>267</v>
      </c>
      <c r="C116" s="31" t="s">
        <v>106</v>
      </c>
      <c r="D116" s="31">
        <v>100</v>
      </c>
      <c r="E116" s="31">
        <v>100</v>
      </c>
      <c r="F116" s="22">
        <v>100</v>
      </c>
      <c r="G116" s="31">
        <v>0</v>
      </c>
      <c r="H116" s="61"/>
    </row>
    <row r="117" spans="1:8" ht="90" customHeight="1" x14ac:dyDescent="0.25">
      <c r="B117" s="8" t="s">
        <v>268</v>
      </c>
      <c r="C117" s="31" t="s">
        <v>106</v>
      </c>
      <c r="D117" s="31">
        <v>100</v>
      </c>
      <c r="E117" s="31">
        <v>100</v>
      </c>
      <c r="F117" s="22">
        <v>100</v>
      </c>
      <c r="G117" s="31">
        <v>0</v>
      </c>
      <c r="H117" s="61"/>
    </row>
    <row r="118" spans="1:8" ht="78" customHeight="1" x14ac:dyDescent="0.25">
      <c r="B118" s="8" t="s">
        <v>269</v>
      </c>
      <c r="C118" s="31" t="s">
        <v>106</v>
      </c>
      <c r="D118" s="31">
        <v>100</v>
      </c>
      <c r="E118" s="31">
        <v>100</v>
      </c>
      <c r="F118" s="22">
        <v>100</v>
      </c>
      <c r="G118" s="31">
        <v>0</v>
      </c>
      <c r="H118" s="61"/>
    </row>
    <row r="119" spans="1:8" ht="60.75" customHeight="1" x14ac:dyDescent="0.25">
      <c r="B119" s="8" t="s">
        <v>270</v>
      </c>
      <c r="C119" s="31" t="s">
        <v>106</v>
      </c>
      <c r="D119" s="31">
        <v>100</v>
      </c>
      <c r="E119" s="31">
        <v>100</v>
      </c>
      <c r="F119" s="22">
        <v>100</v>
      </c>
      <c r="G119" s="31">
        <v>0</v>
      </c>
      <c r="H119" s="61"/>
    </row>
    <row r="120" spans="1:8" ht="77.25" customHeight="1" x14ac:dyDescent="0.25">
      <c r="B120" s="8" t="s">
        <v>271</v>
      </c>
      <c r="C120" s="31" t="s">
        <v>106</v>
      </c>
      <c r="D120" s="31">
        <v>15</v>
      </c>
      <c r="E120" s="31">
        <v>25</v>
      </c>
      <c r="F120" s="22">
        <f>E120/'2020'!E145*100</f>
        <v>75.757575757575751</v>
      </c>
      <c r="G120" s="31">
        <v>1</v>
      </c>
      <c r="H120" s="61"/>
    </row>
    <row r="121" spans="1:8" ht="17.25" customHeight="1" x14ac:dyDescent="0.25">
      <c r="B121" s="55" t="s">
        <v>15</v>
      </c>
      <c r="C121" s="17"/>
      <c r="D121" s="17"/>
      <c r="E121" s="17"/>
      <c r="F121" s="24"/>
      <c r="G121" s="17">
        <f>G115+G116+G117+G118+G119+G120</f>
        <v>1</v>
      </c>
      <c r="H121" s="61"/>
    </row>
    <row r="122" spans="1:8" s="54" customFormat="1" ht="32.25" customHeight="1" x14ac:dyDescent="0.25">
      <c r="A122" s="16">
        <v>20</v>
      </c>
      <c r="B122" s="104" t="s">
        <v>198</v>
      </c>
      <c r="C122" s="105"/>
      <c r="D122" s="105"/>
      <c r="E122" s="105"/>
      <c r="F122" s="105"/>
      <c r="G122" s="106"/>
      <c r="H122" s="53"/>
    </row>
    <row r="123" spans="1:8" ht="117" customHeight="1" x14ac:dyDescent="0.25">
      <c r="B123" s="8" t="s">
        <v>199</v>
      </c>
      <c r="C123" s="31" t="s">
        <v>207</v>
      </c>
      <c r="D123" s="31">
        <v>36310.506999999998</v>
      </c>
      <c r="E123" s="31">
        <v>34884.01</v>
      </c>
      <c r="F123" s="22">
        <f>E123/'2020'!E148*100</f>
        <v>78.573606987922503</v>
      </c>
      <c r="G123" s="31">
        <v>-1</v>
      </c>
      <c r="H123" s="61"/>
    </row>
    <row r="124" spans="1:8" ht="63" customHeight="1" x14ac:dyDescent="0.25">
      <c r="B124" s="8" t="s">
        <v>200</v>
      </c>
      <c r="C124" s="31" t="s">
        <v>207</v>
      </c>
      <c r="D124" s="31">
        <v>1500</v>
      </c>
      <c r="E124" s="31">
        <v>4324.08</v>
      </c>
      <c r="F124" s="22">
        <f>E124/'2020'!E149*100</f>
        <v>52.096721726244255</v>
      </c>
      <c r="G124" s="31">
        <v>1</v>
      </c>
      <c r="H124" s="61"/>
    </row>
    <row r="125" spans="1:8" ht="29.25" customHeight="1" x14ac:dyDescent="0.25">
      <c r="B125" s="8" t="s">
        <v>206</v>
      </c>
      <c r="C125" s="31" t="s">
        <v>207</v>
      </c>
      <c r="D125" s="31">
        <v>1939.65</v>
      </c>
      <c r="E125" s="31">
        <v>2425.36</v>
      </c>
      <c r="F125" s="22">
        <f>E125/'2020'!E150*100</f>
        <v>112.3580098211804</v>
      </c>
      <c r="G125" s="31">
        <v>1</v>
      </c>
      <c r="H125" s="61"/>
    </row>
    <row r="126" spans="1:8" ht="31.5" customHeight="1" x14ac:dyDescent="0.25">
      <c r="B126" s="8" t="s">
        <v>201</v>
      </c>
      <c r="C126" s="31" t="s">
        <v>42</v>
      </c>
      <c r="D126" s="31">
        <v>42</v>
      </c>
      <c r="E126" s="31">
        <v>20</v>
      </c>
      <c r="F126" s="22">
        <f>E126/'2020'!E151*100</f>
        <v>142.85714285714286</v>
      </c>
      <c r="G126" s="78">
        <v>-1</v>
      </c>
      <c r="H126" s="61"/>
    </row>
    <row r="127" spans="1:8" ht="47.25" customHeight="1" x14ac:dyDescent="0.25">
      <c r="B127" s="8" t="s">
        <v>202</v>
      </c>
      <c r="C127" s="31" t="s">
        <v>42</v>
      </c>
      <c r="D127" s="31">
        <v>35</v>
      </c>
      <c r="E127" s="31">
        <v>16</v>
      </c>
      <c r="F127" s="22">
        <f>E127/'2020'!E152*100</f>
        <v>51.612903225806448</v>
      </c>
      <c r="G127" s="78">
        <v>-1</v>
      </c>
      <c r="H127" s="61"/>
    </row>
    <row r="128" spans="1:8" ht="36" customHeight="1" x14ac:dyDescent="0.25">
      <c r="B128" s="8" t="s">
        <v>203</v>
      </c>
      <c r="C128" s="31" t="s">
        <v>208</v>
      </c>
      <c r="D128" s="31">
        <v>23.5</v>
      </c>
      <c r="E128" s="31">
        <v>20.8</v>
      </c>
      <c r="F128" s="22">
        <f>E128/'2020'!E153*100</f>
        <v>45.414847161572055</v>
      </c>
      <c r="G128" s="78">
        <v>-1</v>
      </c>
      <c r="H128" s="61"/>
    </row>
    <row r="129" spans="1:8" ht="17.25" customHeight="1" x14ac:dyDescent="0.25">
      <c r="B129" s="55" t="s">
        <v>15</v>
      </c>
      <c r="C129" s="17"/>
      <c r="D129" s="17"/>
      <c r="E129" s="17"/>
      <c r="F129" s="24"/>
      <c r="G129" s="17">
        <f>G123+G124+G125+G126+G127+G128</f>
        <v>-2</v>
      </c>
      <c r="H129" s="61"/>
    </row>
    <row r="130" spans="1:8" s="54" customFormat="1" ht="32.25" customHeight="1" x14ac:dyDescent="0.25">
      <c r="A130" s="16">
        <v>21</v>
      </c>
      <c r="B130" s="104" t="s">
        <v>340</v>
      </c>
      <c r="C130" s="105"/>
      <c r="D130" s="105"/>
      <c r="E130" s="105"/>
      <c r="F130" s="105"/>
      <c r="G130" s="106"/>
      <c r="H130" s="53"/>
    </row>
    <row r="131" spans="1:8" ht="78" customHeight="1" x14ac:dyDescent="0.25">
      <c r="B131" s="8" t="s">
        <v>341</v>
      </c>
      <c r="C131" s="74" t="s">
        <v>42</v>
      </c>
      <c r="D131" s="74" t="s">
        <v>343</v>
      </c>
      <c r="E131" s="74">
        <v>14</v>
      </c>
      <c r="F131" s="22">
        <f>E131/'2020'!E156*100</f>
        <v>140</v>
      </c>
      <c r="G131" s="74">
        <v>1</v>
      </c>
      <c r="H131" s="61"/>
    </row>
    <row r="132" spans="1:8" ht="60" customHeight="1" x14ac:dyDescent="0.25">
      <c r="B132" s="8" t="s">
        <v>342</v>
      </c>
      <c r="C132" s="74" t="s">
        <v>42</v>
      </c>
      <c r="D132" s="74" t="s">
        <v>90</v>
      </c>
      <c r="E132" s="74">
        <v>5</v>
      </c>
      <c r="F132" s="22">
        <f>E132/'2020'!E157*100</f>
        <v>166.66666666666669</v>
      </c>
      <c r="G132" s="74">
        <v>1</v>
      </c>
      <c r="H132" s="61"/>
    </row>
    <row r="133" spans="1:8" ht="17.25" customHeight="1" x14ac:dyDescent="0.25">
      <c r="B133" s="55" t="s">
        <v>15</v>
      </c>
      <c r="C133" s="17"/>
      <c r="D133" s="17"/>
      <c r="E133" s="17"/>
      <c r="F133" s="24"/>
      <c r="G133" s="17">
        <f>G131+G132</f>
        <v>2</v>
      </c>
      <c r="H133" s="61"/>
    </row>
    <row r="134" spans="1:8" s="54" customFormat="1" ht="32.25" customHeight="1" x14ac:dyDescent="0.25">
      <c r="A134" s="16">
        <v>22</v>
      </c>
      <c r="B134" s="104" t="s">
        <v>344</v>
      </c>
      <c r="C134" s="105"/>
      <c r="D134" s="105"/>
      <c r="E134" s="105"/>
      <c r="F134" s="105"/>
      <c r="G134" s="106"/>
      <c r="H134" s="53"/>
    </row>
    <row r="135" spans="1:8" ht="78" customHeight="1" x14ac:dyDescent="0.25">
      <c r="B135" s="8" t="s">
        <v>345</v>
      </c>
      <c r="C135" s="74" t="s">
        <v>106</v>
      </c>
      <c r="D135" s="74" t="s">
        <v>346</v>
      </c>
      <c r="E135" s="74">
        <v>25.7</v>
      </c>
      <c r="F135" s="74" t="s">
        <v>276</v>
      </c>
      <c r="G135" s="74">
        <v>0</v>
      </c>
      <c r="H135" s="61"/>
    </row>
    <row r="136" spans="1:8" ht="47.25" customHeight="1" x14ac:dyDescent="0.25">
      <c r="B136" s="8" t="s">
        <v>347</v>
      </c>
      <c r="C136" s="74" t="s">
        <v>106</v>
      </c>
      <c r="D136" s="74" t="s">
        <v>346</v>
      </c>
      <c r="E136" s="74">
        <v>14.6</v>
      </c>
      <c r="F136" s="74" t="s">
        <v>276</v>
      </c>
      <c r="G136" s="74">
        <v>0</v>
      </c>
      <c r="H136" s="61"/>
    </row>
    <row r="137" spans="1:8" ht="33.75" customHeight="1" x14ac:dyDescent="0.25">
      <c r="B137" s="8" t="s">
        <v>348</v>
      </c>
      <c r="C137" s="74" t="s">
        <v>349</v>
      </c>
      <c r="D137" s="74">
        <v>2.0299999999999998</v>
      </c>
      <c r="E137" s="74">
        <v>4.57</v>
      </c>
      <c r="F137" s="74" t="s">
        <v>276</v>
      </c>
      <c r="G137" s="74">
        <v>0</v>
      </c>
      <c r="H137" s="61"/>
    </row>
    <row r="138" spans="1:8" ht="33.75" customHeight="1" x14ac:dyDescent="0.25">
      <c r="B138" s="8" t="s">
        <v>350</v>
      </c>
      <c r="C138" s="74" t="s">
        <v>351</v>
      </c>
      <c r="D138" s="74">
        <v>10.7</v>
      </c>
      <c r="E138" s="74">
        <v>12.5</v>
      </c>
      <c r="F138" s="74" t="s">
        <v>276</v>
      </c>
      <c r="G138" s="74">
        <v>0</v>
      </c>
      <c r="H138" s="61"/>
    </row>
    <row r="139" spans="1:8" ht="33.75" customHeight="1" x14ac:dyDescent="0.25">
      <c r="B139" s="8" t="s">
        <v>352</v>
      </c>
      <c r="C139" s="74" t="s">
        <v>351</v>
      </c>
      <c r="D139" s="74">
        <v>2.8</v>
      </c>
      <c r="E139" s="74">
        <v>4.29</v>
      </c>
      <c r="F139" s="74" t="s">
        <v>276</v>
      </c>
      <c r="G139" s="74">
        <v>0</v>
      </c>
      <c r="H139" s="61"/>
    </row>
    <row r="140" spans="1:8" ht="17.25" customHeight="1" x14ac:dyDescent="0.25">
      <c r="B140" s="55" t="s">
        <v>15</v>
      </c>
      <c r="C140" s="17"/>
      <c r="D140" s="17"/>
      <c r="E140" s="17"/>
      <c r="F140" s="24"/>
      <c r="G140" s="17">
        <f>G135+G136+G137+G138+G139</f>
        <v>0</v>
      </c>
      <c r="H140" s="61"/>
    </row>
    <row r="141" spans="1:8" s="54" customFormat="1" ht="32.25" customHeight="1" x14ac:dyDescent="0.25">
      <c r="A141" s="16">
        <v>23</v>
      </c>
      <c r="B141" s="104" t="s">
        <v>362</v>
      </c>
      <c r="C141" s="105"/>
      <c r="D141" s="105"/>
      <c r="E141" s="105"/>
      <c r="F141" s="105"/>
      <c r="G141" s="106"/>
      <c r="H141" s="53"/>
    </row>
    <row r="142" spans="1:8" ht="66" customHeight="1" x14ac:dyDescent="0.25">
      <c r="B142" s="8" t="s">
        <v>363</v>
      </c>
      <c r="C142" s="74" t="s">
        <v>106</v>
      </c>
      <c r="D142" s="74">
        <v>98.6</v>
      </c>
      <c r="E142" s="74">
        <v>98.7</v>
      </c>
      <c r="F142" s="74" t="s">
        <v>276</v>
      </c>
      <c r="G142" s="74">
        <v>1</v>
      </c>
      <c r="H142" s="61"/>
    </row>
    <row r="143" spans="1:8" s="54" customFormat="1" ht="32.25" customHeight="1" x14ac:dyDescent="0.25">
      <c r="A143" s="16">
        <v>24</v>
      </c>
      <c r="B143" s="104" t="s">
        <v>365</v>
      </c>
      <c r="C143" s="105"/>
      <c r="D143" s="105"/>
      <c r="E143" s="105"/>
      <c r="F143" s="105"/>
      <c r="G143" s="106"/>
      <c r="H143" s="53"/>
    </row>
    <row r="144" spans="1:8" ht="30.75" customHeight="1" x14ac:dyDescent="0.25">
      <c r="B144" s="8" t="s">
        <v>366</v>
      </c>
      <c r="C144" s="74" t="s">
        <v>106</v>
      </c>
      <c r="D144" s="74">
        <v>6</v>
      </c>
      <c r="E144" s="74">
        <v>10.9</v>
      </c>
      <c r="F144" s="74" t="s">
        <v>276</v>
      </c>
      <c r="G144" s="74">
        <v>-1</v>
      </c>
      <c r="H144" s="61"/>
    </row>
    <row r="145" spans="2:8" ht="30.75" customHeight="1" x14ac:dyDescent="0.25">
      <c r="B145" s="8" t="s">
        <v>367</v>
      </c>
      <c r="C145" s="74" t="s">
        <v>106</v>
      </c>
      <c r="D145" s="74">
        <v>37</v>
      </c>
      <c r="E145" s="74">
        <v>45.5</v>
      </c>
      <c r="F145" s="74" t="s">
        <v>276</v>
      </c>
      <c r="G145" s="74">
        <v>1</v>
      </c>
      <c r="H145" s="61"/>
    </row>
    <row r="146" spans="2:8" ht="30.75" customHeight="1" x14ac:dyDescent="0.25">
      <c r="B146" s="8" t="s">
        <v>368</v>
      </c>
      <c r="C146" s="74" t="s">
        <v>106</v>
      </c>
      <c r="D146" s="74">
        <v>31.9</v>
      </c>
      <c r="E146" s="74">
        <v>40.450000000000003</v>
      </c>
      <c r="F146" s="74" t="s">
        <v>276</v>
      </c>
      <c r="G146" s="74">
        <v>1</v>
      </c>
      <c r="H146" s="61"/>
    </row>
    <row r="147" spans="2:8" ht="47.25" customHeight="1" x14ac:dyDescent="0.25">
      <c r="B147" s="8" t="s">
        <v>369</v>
      </c>
      <c r="C147" s="74" t="s">
        <v>106</v>
      </c>
      <c r="D147" s="74">
        <v>68.3</v>
      </c>
      <c r="E147" s="74">
        <v>78</v>
      </c>
      <c r="F147" s="74" t="s">
        <v>276</v>
      </c>
      <c r="G147" s="74">
        <v>1</v>
      </c>
      <c r="H147" s="61"/>
    </row>
    <row r="148" spans="2:8" ht="63.75" customHeight="1" x14ac:dyDescent="0.25">
      <c r="B148" s="8" t="s">
        <v>370</v>
      </c>
      <c r="C148" s="74" t="s">
        <v>106</v>
      </c>
      <c r="D148" s="74">
        <v>7.7</v>
      </c>
      <c r="E148" s="74">
        <v>15.8</v>
      </c>
      <c r="F148" s="74" t="s">
        <v>276</v>
      </c>
      <c r="G148" s="74">
        <v>-1</v>
      </c>
      <c r="H148" s="61"/>
    </row>
  </sheetData>
  <mergeCells count="37">
    <mergeCell ref="B8:G8"/>
    <mergeCell ref="B1:G1"/>
    <mergeCell ref="B2:G2"/>
    <mergeCell ref="B3:B4"/>
    <mergeCell ref="C3:C4"/>
    <mergeCell ref="D3:G3"/>
    <mergeCell ref="B5:G5"/>
    <mergeCell ref="B29:G29"/>
    <mergeCell ref="B33:G33"/>
    <mergeCell ref="B62:G62"/>
    <mergeCell ref="B67:G67"/>
    <mergeCell ref="B57:G57"/>
    <mergeCell ref="B42:G42"/>
    <mergeCell ref="B53:G53"/>
    <mergeCell ref="B46:G46"/>
    <mergeCell ref="B12:G12"/>
    <mergeCell ref="B13:G13"/>
    <mergeCell ref="B19:G19"/>
    <mergeCell ref="B22:G22"/>
    <mergeCell ref="B27:G27"/>
    <mergeCell ref="B71:G71"/>
    <mergeCell ref="B83:G83"/>
    <mergeCell ref="B87:G87"/>
    <mergeCell ref="B84:G84"/>
    <mergeCell ref="B130:G130"/>
    <mergeCell ref="B102:G102"/>
    <mergeCell ref="B106:G106"/>
    <mergeCell ref="B76:G76"/>
    <mergeCell ref="B99:G99"/>
    <mergeCell ref="B94:G94"/>
    <mergeCell ref="B79:G79"/>
    <mergeCell ref="B134:G134"/>
    <mergeCell ref="B141:G141"/>
    <mergeCell ref="B143:G143"/>
    <mergeCell ref="B110:G110"/>
    <mergeCell ref="B122:G122"/>
    <mergeCell ref="B114:G1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5"/>
  <sheetViews>
    <sheetView topLeftCell="A113" workbookViewId="0">
      <selection activeCell="B1" sqref="B1:G125"/>
    </sheetView>
  </sheetViews>
  <sheetFormatPr defaultRowHeight="15" x14ac:dyDescent="0.25"/>
  <cols>
    <col min="1" max="1" width="3.140625" style="42" customWidth="1"/>
    <col min="2" max="2" width="52" style="42" customWidth="1"/>
    <col min="3" max="3" width="10.28515625" style="42" customWidth="1"/>
    <col min="4" max="4" width="12.28515625" style="42" customWidth="1"/>
    <col min="5" max="5" width="9.85546875" style="42" customWidth="1"/>
    <col min="6" max="6" width="27.5703125" style="42" customWidth="1"/>
    <col min="7" max="7" width="19" style="43" customWidth="1"/>
    <col min="8" max="16384" width="9.140625" style="42"/>
  </cols>
  <sheetData>
    <row r="1" spans="1:7" ht="15.75" x14ac:dyDescent="0.25">
      <c r="B1" s="138" t="s">
        <v>8</v>
      </c>
      <c r="C1" s="138"/>
      <c r="D1" s="138"/>
      <c r="E1" s="138"/>
      <c r="F1" s="138"/>
      <c r="G1" s="138"/>
    </row>
    <row r="2" spans="1:7" x14ac:dyDescent="0.25">
      <c r="B2" s="139" t="s">
        <v>9</v>
      </c>
      <c r="C2" s="139" t="s">
        <v>3</v>
      </c>
      <c r="D2" s="141" t="s">
        <v>10</v>
      </c>
      <c r="E2" s="142"/>
      <c r="F2" s="139" t="s">
        <v>11</v>
      </c>
      <c r="G2" s="143" t="s">
        <v>361</v>
      </c>
    </row>
    <row r="3" spans="1:7" x14ac:dyDescent="0.25">
      <c r="B3" s="140"/>
      <c r="C3" s="140"/>
      <c r="D3" s="33">
        <v>2020</v>
      </c>
      <c r="E3" s="33">
        <v>2021</v>
      </c>
      <c r="F3" s="140"/>
      <c r="G3" s="144"/>
    </row>
    <row r="4" spans="1:7" x14ac:dyDescent="0.25">
      <c r="A4" s="42">
        <v>1</v>
      </c>
      <c r="B4" s="125" t="s">
        <v>285</v>
      </c>
      <c r="C4" s="125"/>
      <c r="D4" s="125"/>
      <c r="E4" s="125"/>
      <c r="F4" s="125"/>
      <c r="G4" s="125"/>
    </row>
    <row r="5" spans="1:7" ht="30" x14ac:dyDescent="0.25">
      <c r="B5" s="2" t="s">
        <v>162</v>
      </c>
      <c r="C5" s="33" t="s">
        <v>52</v>
      </c>
      <c r="D5" s="31">
        <v>1</v>
      </c>
      <c r="E5" s="31">
        <v>2</v>
      </c>
      <c r="F5" s="31">
        <v>2</v>
      </c>
      <c r="G5" s="23">
        <f>E5/D5*100</f>
        <v>200</v>
      </c>
    </row>
    <row r="6" spans="1:7" x14ac:dyDescent="0.25">
      <c r="A6" s="42">
        <v>2</v>
      </c>
      <c r="B6" s="126" t="s">
        <v>272</v>
      </c>
      <c r="C6" s="127"/>
      <c r="D6" s="127"/>
      <c r="E6" s="127"/>
      <c r="F6" s="127"/>
      <c r="G6" s="128"/>
    </row>
    <row r="7" spans="1:7" ht="45" x14ac:dyDescent="0.25">
      <c r="B7" s="7" t="s">
        <v>214</v>
      </c>
      <c r="C7" s="33" t="s">
        <v>106</v>
      </c>
      <c r="D7" s="31">
        <v>50</v>
      </c>
      <c r="E7" s="31">
        <v>75</v>
      </c>
      <c r="F7" s="33">
        <v>80</v>
      </c>
      <c r="G7" s="23">
        <f t="shared" ref="G7:G8" si="0">E7/D7*100</f>
        <v>150</v>
      </c>
    </row>
    <row r="8" spans="1:7" x14ac:dyDescent="0.25">
      <c r="B8" s="7" t="s">
        <v>176</v>
      </c>
      <c r="C8" s="33" t="s">
        <v>44</v>
      </c>
      <c r="D8" s="31">
        <v>210</v>
      </c>
      <c r="E8" s="31">
        <v>234</v>
      </c>
      <c r="F8" s="33">
        <v>240</v>
      </c>
      <c r="G8" s="23">
        <f t="shared" si="0"/>
        <v>111.42857142857143</v>
      </c>
    </row>
    <row r="9" spans="1:7" x14ac:dyDescent="0.25">
      <c r="A9" s="42">
        <v>3</v>
      </c>
      <c r="B9" s="126" t="s">
        <v>287</v>
      </c>
      <c r="C9" s="127"/>
      <c r="D9" s="127"/>
      <c r="E9" s="127"/>
      <c r="F9" s="127"/>
      <c r="G9" s="128"/>
    </row>
    <row r="10" spans="1:7" x14ac:dyDescent="0.25">
      <c r="B10" s="145" t="s">
        <v>295</v>
      </c>
      <c r="C10" s="146"/>
      <c r="D10" s="146"/>
      <c r="E10" s="146"/>
      <c r="F10" s="146"/>
      <c r="G10" s="147"/>
    </row>
    <row r="11" spans="1:7" ht="77.25" customHeight="1" x14ac:dyDescent="0.25">
      <c r="B11" s="8" t="s">
        <v>288</v>
      </c>
      <c r="C11" s="65" t="s">
        <v>12</v>
      </c>
      <c r="D11" s="22" t="s">
        <v>292</v>
      </c>
      <c r="E11" s="65">
        <v>90</v>
      </c>
      <c r="F11" s="65">
        <v>90</v>
      </c>
      <c r="G11" s="22" t="s">
        <v>292</v>
      </c>
    </row>
    <row r="12" spans="1:7" ht="75" customHeight="1" x14ac:dyDescent="0.25">
      <c r="B12" s="8" t="s">
        <v>290</v>
      </c>
      <c r="C12" s="65" t="s">
        <v>291</v>
      </c>
      <c r="D12" s="22" t="s">
        <v>292</v>
      </c>
      <c r="E12" s="65">
        <v>9.8999999999999994E-5</v>
      </c>
      <c r="F12" s="65">
        <v>5.0000000000000002E-5</v>
      </c>
      <c r="G12" s="22" t="s">
        <v>292</v>
      </c>
    </row>
    <row r="13" spans="1:7" ht="60" x14ac:dyDescent="0.25">
      <c r="B13" s="8" t="s">
        <v>293</v>
      </c>
      <c r="C13" s="65" t="s">
        <v>44</v>
      </c>
      <c r="D13" s="22" t="s">
        <v>292</v>
      </c>
      <c r="E13" s="65">
        <v>15</v>
      </c>
      <c r="F13" s="65">
        <v>10</v>
      </c>
      <c r="G13" s="22" t="s">
        <v>292</v>
      </c>
    </row>
    <row r="14" spans="1:7" ht="45" x14ac:dyDescent="0.25">
      <c r="B14" s="57" t="s">
        <v>294</v>
      </c>
      <c r="C14" s="26" t="s">
        <v>12</v>
      </c>
      <c r="D14" s="22" t="s">
        <v>292</v>
      </c>
      <c r="E14" s="26">
        <v>100</v>
      </c>
      <c r="F14" s="26">
        <v>90</v>
      </c>
      <c r="G14" s="22" t="s">
        <v>292</v>
      </c>
    </row>
    <row r="15" spans="1:7" ht="60" x14ac:dyDescent="0.25">
      <c r="B15" s="8" t="s">
        <v>124</v>
      </c>
      <c r="C15" s="65" t="s">
        <v>12</v>
      </c>
      <c r="D15" s="22" t="s">
        <v>292</v>
      </c>
      <c r="E15" s="65">
        <v>100</v>
      </c>
      <c r="F15" s="65">
        <v>100</v>
      </c>
      <c r="G15" s="22" t="s">
        <v>292</v>
      </c>
    </row>
    <row r="16" spans="1:7" x14ac:dyDescent="0.25">
      <c r="B16" s="145" t="s">
        <v>296</v>
      </c>
      <c r="C16" s="146"/>
      <c r="D16" s="146"/>
      <c r="E16" s="146"/>
      <c r="F16" s="146"/>
      <c r="G16" s="147"/>
    </row>
    <row r="17" spans="1:7" ht="75.75" customHeight="1" x14ac:dyDescent="0.25">
      <c r="B17" s="68" t="s">
        <v>297</v>
      </c>
      <c r="C17" s="12" t="s">
        <v>12</v>
      </c>
      <c r="D17" s="22" t="s">
        <v>292</v>
      </c>
      <c r="E17" s="65">
        <v>100</v>
      </c>
      <c r="F17" s="34">
        <v>100</v>
      </c>
      <c r="G17" s="22" t="s">
        <v>292</v>
      </c>
    </row>
    <row r="18" spans="1:7" ht="61.5" customHeight="1" x14ac:dyDescent="0.25">
      <c r="B18" s="68" t="s">
        <v>298</v>
      </c>
      <c r="C18" s="12" t="s">
        <v>12</v>
      </c>
      <c r="D18" s="22" t="s">
        <v>292</v>
      </c>
      <c r="E18" s="31">
        <v>100</v>
      </c>
      <c r="F18" s="34">
        <v>100</v>
      </c>
      <c r="G18" s="22" t="s">
        <v>292</v>
      </c>
    </row>
    <row r="19" spans="1:7" x14ac:dyDescent="0.25">
      <c r="B19" s="145" t="s">
        <v>129</v>
      </c>
      <c r="C19" s="146"/>
      <c r="D19" s="146"/>
      <c r="E19" s="146"/>
      <c r="F19" s="146"/>
      <c r="G19" s="147"/>
    </row>
    <row r="20" spans="1:7" ht="74.25" customHeight="1" x14ac:dyDescent="0.25">
      <c r="B20" s="68" t="s">
        <v>300</v>
      </c>
      <c r="C20" s="69" t="s">
        <v>12</v>
      </c>
      <c r="D20" s="22" t="s">
        <v>292</v>
      </c>
      <c r="E20" s="69">
        <v>63</v>
      </c>
      <c r="F20" s="69">
        <v>70</v>
      </c>
      <c r="G20" s="22" t="s">
        <v>292</v>
      </c>
    </row>
    <row r="21" spans="1:7" ht="64.5" customHeight="1" x14ac:dyDescent="0.25">
      <c r="B21" s="68" t="s">
        <v>301</v>
      </c>
      <c r="C21" s="69" t="s">
        <v>12</v>
      </c>
      <c r="D21" s="22" t="s">
        <v>292</v>
      </c>
      <c r="E21" s="70">
        <v>23</v>
      </c>
      <c r="F21" s="69">
        <v>15</v>
      </c>
      <c r="G21" s="22" t="s">
        <v>292</v>
      </c>
    </row>
    <row r="22" spans="1:7" ht="47.25" customHeight="1" x14ac:dyDescent="0.25">
      <c r="B22" s="27" t="s">
        <v>302</v>
      </c>
      <c r="C22" s="69" t="s">
        <v>303</v>
      </c>
      <c r="D22" s="22" t="s">
        <v>292</v>
      </c>
      <c r="E22" s="70">
        <v>2370</v>
      </c>
      <c r="F22" s="69">
        <v>700</v>
      </c>
      <c r="G22" s="22" t="s">
        <v>292</v>
      </c>
    </row>
    <row r="23" spans="1:7" ht="75.75" customHeight="1" x14ac:dyDescent="0.25">
      <c r="B23" s="68" t="s">
        <v>304</v>
      </c>
      <c r="C23" s="69" t="s">
        <v>12</v>
      </c>
      <c r="D23" s="22" t="s">
        <v>292</v>
      </c>
      <c r="E23" s="69">
        <v>100</v>
      </c>
      <c r="F23" s="69">
        <v>100</v>
      </c>
      <c r="G23" s="22" t="s">
        <v>292</v>
      </c>
    </row>
    <row r="24" spans="1:7" ht="15" customHeight="1" x14ac:dyDescent="0.25">
      <c r="B24" s="93" t="s">
        <v>305</v>
      </c>
      <c r="C24" s="148"/>
      <c r="D24" s="148"/>
      <c r="E24" s="148"/>
      <c r="F24" s="148"/>
      <c r="G24" s="149"/>
    </row>
    <row r="25" spans="1:7" ht="48.75" customHeight="1" x14ac:dyDescent="0.25">
      <c r="B25" s="27" t="s">
        <v>306</v>
      </c>
      <c r="C25" s="64" t="s">
        <v>12</v>
      </c>
      <c r="D25" s="22" t="s">
        <v>292</v>
      </c>
      <c r="E25" s="31">
        <v>20.6</v>
      </c>
      <c r="F25" s="33">
        <v>20</v>
      </c>
      <c r="G25" s="22" t="s">
        <v>292</v>
      </c>
    </row>
    <row r="26" spans="1:7" ht="15" customHeight="1" x14ac:dyDescent="0.25">
      <c r="B26" s="93" t="s">
        <v>307</v>
      </c>
      <c r="C26" s="148"/>
      <c r="D26" s="148"/>
      <c r="E26" s="148"/>
      <c r="F26" s="148"/>
      <c r="G26" s="149"/>
    </row>
    <row r="27" spans="1:7" ht="48.75" customHeight="1" x14ac:dyDescent="0.25">
      <c r="B27" s="68" t="s">
        <v>308</v>
      </c>
      <c r="C27" s="64" t="s">
        <v>12</v>
      </c>
      <c r="D27" s="22" t="s">
        <v>292</v>
      </c>
      <c r="E27" s="12">
        <v>63</v>
      </c>
      <c r="F27" s="64">
        <v>58</v>
      </c>
      <c r="G27" s="22" t="s">
        <v>292</v>
      </c>
    </row>
    <row r="28" spans="1:7" ht="47.25" customHeight="1" x14ac:dyDescent="0.25">
      <c r="B28" s="68" t="s">
        <v>309</v>
      </c>
      <c r="C28" s="64" t="s">
        <v>12</v>
      </c>
      <c r="D28" s="22" t="s">
        <v>292</v>
      </c>
      <c r="E28" s="12">
        <v>1.8</v>
      </c>
      <c r="F28" s="64">
        <v>1.8</v>
      </c>
      <c r="G28" s="22" t="s">
        <v>292</v>
      </c>
    </row>
    <row r="29" spans="1:7" x14ac:dyDescent="0.25">
      <c r="A29" s="42">
        <v>4</v>
      </c>
      <c r="B29" s="126" t="s">
        <v>218</v>
      </c>
      <c r="C29" s="127"/>
      <c r="D29" s="127"/>
      <c r="E29" s="127"/>
      <c r="F29" s="127"/>
      <c r="G29" s="128"/>
    </row>
    <row r="30" spans="1:7" ht="33" customHeight="1" x14ac:dyDescent="0.25">
      <c r="B30" s="2" t="s">
        <v>164</v>
      </c>
      <c r="C30" s="33" t="s">
        <v>44</v>
      </c>
      <c r="D30" s="66">
        <v>30</v>
      </c>
      <c r="E30" s="66">
        <v>30</v>
      </c>
      <c r="F30" s="66">
        <v>30</v>
      </c>
      <c r="G30" s="23">
        <f t="shared" ref="G30:G36" si="1">E30/D30*100</f>
        <v>100</v>
      </c>
    </row>
    <row r="31" spans="1:7" ht="36.75" customHeight="1" x14ac:dyDescent="0.25">
      <c r="B31" s="2" t="s">
        <v>165</v>
      </c>
      <c r="C31" s="33" t="s">
        <v>19</v>
      </c>
      <c r="D31" s="66">
        <v>5</v>
      </c>
      <c r="E31" s="66">
        <v>3</v>
      </c>
      <c r="F31" s="66" t="s">
        <v>310</v>
      </c>
      <c r="G31" s="23">
        <f t="shared" si="1"/>
        <v>60</v>
      </c>
    </row>
    <row r="32" spans="1:7" ht="63.75" customHeight="1" x14ac:dyDescent="0.25">
      <c r="B32" s="2" t="s">
        <v>166</v>
      </c>
      <c r="C32" s="33" t="s">
        <v>42</v>
      </c>
      <c r="D32" s="66">
        <v>2</v>
      </c>
      <c r="E32" s="66">
        <v>2</v>
      </c>
      <c r="F32" s="66" t="s">
        <v>311</v>
      </c>
      <c r="G32" s="23">
        <f t="shared" si="1"/>
        <v>100</v>
      </c>
    </row>
    <row r="33" spans="1:8" ht="51" customHeight="1" x14ac:dyDescent="0.25">
      <c r="B33" s="2" t="s">
        <v>167</v>
      </c>
      <c r="C33" s="33" t="s">
        <v>42</v>
      </c>
      <c r="D33" s="66">
        <v>2</v>
      </c>
      <c r="E33" s="66">
        <v>4</v>
      </c>
      <c r="F33" s="66" t="s">
        <v>311</v>
      </c>
      <c r="G33" s="23">
        <f t="shared" si="1"/>
        <v>200</v>
      </c>
    </row>
    <row r="34" spans="1:8" ht="62.25" customHeight="1" x14ac:dyDescent="0.25">
      <c r="B34" s="2" t="s">
        <v>219</v>
      </c>
      <c r="C34" s="45" t="s">
        <v>44</v>
      </c>
      <c r="D34" s="66">
        <v>0</v>
      </c>
      <c r="E34" s="66">
        <v>0</v>
      </c>
      <c r="F34" s="66" t="s">
        <v>312</v>
      </c>
      <c r="G34" s="23">
        <v>0</v>
      </c>
    </row>
    <row r="35" spans="1:8" ht="34.5" customHeight="1" x14ac:dyDescent="0.25">
      <c r="B35" s="2" t="s">
        <v>168</v>
      </c>
      <c r="C35" s="33" t="s">
        <v>42</v>
      </c>
      <c r="D35" s="66">
        <v>4</v>
      </c>
      <c r="E35" s="66">
        <v>4</v>
      </c>
      <c r="F35" s="71" t="s">
        <v>313</v>
      </c>
      <c r="G35" s="23">
        <f t="shared" si="1"/>
        <v>100</v>
      </c>
    </row>
    <row r="36" spans="1:8" ht="32.25" customHeight="1" x14ac:dyDescent="0.25">
      <c r="B36" s="2" t="s">
        <v>169</v>
      </c>
      <c r="C36" s="33" t="s">
        <v>12</v>
      </c>
      <c r="D36" s="66">
        <v>20</v>
      </c>
      <c r="E36" s="66">
        <v>44</v>
      </c>
      <c r="F36" s="66" t="s">
        <v>314</v>
      </c>
      <c r="G36" s="23">
        <f t="shared" si="1"/>
        <v>220.00000000000003</v>
      </c>
    </row>
    <row r="37" spans="1:8" x14ac:dyDescent="0.25">
      <c r="A37" s="42">
        <v>5</v>
      </c>
      <c r="B37" s="150" t="s">
        <v>223</v>
      </c>
      <c r="C37" s="150"/>
      <c r="D37" s="150"/>
      <c r="E37" s="150"/>
      <c r="F37" s="150"/>
      <c r="G37" s="150"/>
    </row>
    <row r="38" spans="1:8" ht="30" x14ac:dyDescent="0.25">
      <c r="B38" s="7" t="s">
        <v>221</v>
      </c>
      <c r="C38" s="45" t="s">
        <v>44</v>
      </c>
      <c r="D38" s="31">
        <v>20</v>
      </c>
      <c r="E38" s="31">
        <v>65</v>
      </c>
      <c r="F38" s="33">
        <v>40</v>
      </c>
      <c r="G38" s="23">
        <f>E38/D38*100</f>
        <v>325</v>
      </c>
    </row>
    <row r="39" spans="1:8" ht="45" x14ac:dyDescent="0.25">
      <c r="B39" s="7" t="s">
        <v>222</v>
      </c>
      <c r="C39" s="45" t="s">
        <v>44</v>
      </c>
      <c r="D39" s="31">
        <v>35</v>
      </c>
      <c r="E39" s="31">
        <v>180</v>
      </c>
      <c r="F39" s="33">
        <v>80</v>
      </c>
      <c r="G39" s="23">
        <f>E39/D39*100</f>
        <v>514.28571428571433</v>
      </c>
    </row>
    <row r="40" spans="1:8" ht="33" customHeight="1" x14ac:dyDescent="0.25">
      <c r="A40" s="42">
        <v>6</v>
      </c>
      <c r="B40" s="96" t="s">
        <v>244</v>
      </c>
      <c r="C40" s="123"/>
      <c r="D40" s="123"/>
      <c r="E40" s="123"/>
      <c r="F40" s="123"/>
      <c r="G40" s="124"/>
    </row>
    <row r="41" spans="1:8" ht="50.25" customHeight="1" x14ac:dyDescent="0.25">
      <c r="B41" s="8" t="s">
        <v>225</v>
      </c>
      <c r="C41" s="31" t="s">
        <v>12</v>
      </c>
      <c r="D41" s="66">
        <v>47</v>
      </c>
      <c r="E41" s="66">
        <v>46</v>
      </c>
      <c r="F41" s="31" t="s">
        <v>231</v>
      </c>
      <c r="G41" s="23">
        <f>E41/D41*100</f>
        <v>97.872340425531917</v>
      </c>
    </row>
    <row r="42" spans="1:8" ht="49.5" customHeight="1" x14ac:dyDescent="0.25">
      <c r="B42" s="8" t="s">
        <v>226</v>
      </c>
      <c r="C42" s="31" t="s">
        <v>12</v>
      </c>
      <c r="D42" s="66">
        <v>100</v>
      </c>
      <c r="E42" s="66">
        <v>100</v>
      </c>
      <c r="F42" s="31" t="s">
        <v>227</v>
      </c>
      <c r="G42" s="23">
        <f t="shared" ref="G42:G45" si="2">E42/D42*100</f>
        <v>100</v>
      </c>
    </row>
    <row r="43" spans="1:8" ht="61.5" customHeight="1" x14ac:dyDescent="0.25">
      <c r="B43" s="8" t="s">
        <v>230</v>
      </c>
      <c r="C43" s="31" t="s">
        <v>42</v>
      </c>
      <c r="D43" s="66">
        <v>6</v>
      </c>
      <c r="E43" s="66">
        <v>49</v>
      </c>
      <c r="F43" s="31" t="s">
        <v>228</v>
      </c>
      <c r="G43" s="23">
        <f t="shared" si="2"/>
        <v>816.66666666666663</v>
      </c>
    </row>
    <row r="44" spans="1:8" ht="49.5" customHeight="1" x14ac:dyDescent="0.25">
      <c r="B44" s="8" t="s">
        <v>229</v>
      </c>
      <c r="C44" s="31" t="s">
        <v>106</v>
      </c>
      <c r="D44" s="66">
        <v>4</v>
      </c>
      <c r="E44" s="66">
        <v>4</v>
      </c>
      <c r="F44" s="31" t="s">
        <v>228</v>
      </c>
      <c r="G44" s="23">
        <f t="shared" si="2"/>
        <v>100</v>
      </c>
    </row>
    <row r="45" spans="1:8" s="1" customFormat="1" ht="46.5" customHeight="1" x14ac:dyDescent="0.25">
      <c r="A45" s="16"/>
      <c r="B45" s="8" t="s">
        <v>232</v>
      </c>
      <c r="C45" s="31" t="s">
        <v>106</v>
      </c>
      <c r="D45" s="66">
        <v>80</v>
      </c>
      <c r="E45" s="72" t="s">
        <v>316</v>
      </c>
      <c r="F45" s="22">
        <v>75</v>
      </c>
      <c r="G45" s="23">
        <f t="shared" si="2"/>
        <v>100.25</v>
      </c>
      <c r="H45" s="14"/>
    </row>
    <row r="46" spans="1:8" x14ac:dyDescent="0.25">
      <c r="A46" s="42">
        <v>7</v>
      </c>
      <c r="B46" s="125" t="s">
        <v>178</v>
      </c>
      <c r="C46" s="125"/>
      <c r="D46" s="125"/>
      <c r="E46" s="125"/>
      <c r="F46" s="125"/>
      <c r="G46" s="125"/>
    </row>
    <row r="47" spans="1:8" ht="45" x14ac:dyDescent="0.25">
      <c r="B47" s="8" t="s">
        <v>101</v>
      </c>
      <c r="C47" s="31" t="s">
        <v>42</v>
      </c>
      <c r="D47" s="31">
        <v>79</v>
      </c>
      <c r="E47" s="31">
        <v>59</v>
      </c>
      <c r="F47" s="31">
        <v>73</v>
      </c>
      <c r="G47" s="23">
        <f>E47/D47*100</f>
        <v>74.683544303797461</v>
      </c>
    </row>
    <row r="48" spans="1:8" ht="43.5" customHeight="1" x14ac:dyDescent="0.25">
      <c r="B48" s="8" t="s">
        <v>102</v>
      </c>
      <c r="C48" s="31" t="s">
        <v>42</v>
      </c>
      <c r="D48" s="31">
        <v>21</v>
      </c>
      <c r="E48" s="31">
        <v>19</v>
      </c>
      <c r="F48" s="31">
        <v>4</v>
      </c>
      <c r="G48" s="23">
        <f>E48/D48*100</f>
        <v>90.476190476190482</v>
      </c>
    </row>
    <row r="49" spans="1:7" ht="21.75" customHeight="1" x14ac:dyDescent="0.25">
      <c r="A49" s="42">
        <v>8</v>
      </c>
      <c r="B49" s="96" t="s">
        <v>319</v>
      </c>
      <c r="C49" s="123"/>
      <c r="D49" s="123"/>
      <c r="E49" s="123"/>
      <c r="F49" s="123"/>
      <c r="G49" s="124"/>
    </row>
    <row r="50" spans="1:7" ht="30.75" customHeight="1" x14ac:dyDescent="0.25">
      <c r="B50" s="41" t="s">
        <v>183</v>
      </c>
      <c r="C50" s="31" t="s">
        <v>12</v>
      </c>
      <c r="D50" s="74">
        <v>-24.6</v>
      </c>
      <c r="E50" s="74">
        <v>14.5</v>
      </c>
      <c r="F50" s="18">
        <v>2</v>
      </c>
      <c r="G50" s="22">
        <f>E50/D50*100</f>
        <v>-58.943089430894304</v>
      </c>
    </row>
    <row r="51" spans="1:7" ht="45" customHeight="1" x14ac:dyDescent="0.25">
      <c r="B51" s="36" t="s">
        <v>184</v>
      </c>
      <c r="C51" s="35" t="s">
        <v>12</v>
      </c>
      <c r="D51" s="30">
        <v>1.5</v>
      </c>
      <c r="E51" s="30">
        <v>2</v>
      </c>
      <c r="F51" s="35">
        <v>3</v>
      </c>
      <c r="G51" s="22">
        <f>E51/D51*100</f>
        <v>133.33333333333331</v>
      </c>
    </row>
    <row r="52" spans="1:7" ht="79.5" customHeight="1" x14ac:dyDescent="0.25">
      <c r="B52" s="7" t="s">
        <v>170</v>
      </c>
      <c r="C52" s="33" t="s">
        <v>12</v>
      </c>
      <c r="D52" s="74">
        <v>-2</v>
      </c>
      <c r="E52" s="74">
        <v>0</v>
      </c>
      <c r="F52" s="33">
        <v>0.5</v>
      </c>
      <c r="G52" s="22">
        <f>E52/D52*100</f>
        <v>0</v>
      </c>
    </row>
    <row r="53" spans="1:7" x14ac:dyDescent="0.25">
      <c r="A53" s="42">
        <v>9</v>
      </c>
      <c r="B53" s="96" t="s">
        <v>239</v>
      </c>
      <c r="C53" s="127"/>
      <c r="D53" s="127"/>
      <c r="E53" s="127"/>
      <c r="F53" s="127"/>
      <c r="G53" s="128"/>
    </row>
    <row r="54" spans="1:7" ht="30" x14ac:dyDescent="0.25">
      <c r="B54" s="2" t="s">
        <v>235</v>
      </c>
      <c r="C54" s="47" t="s">
        <v>87</v>
      </c>
      <c r="D54" s="12">
        <v>34</v>
      </c>
      <c r="E54" s="19">
        <v>16</v>
      </c>
      <c r="F54" s="47">
        <v>40</v>
      </c>
      <c r="G54" s="23">
        <f>E54/D54*100</f>
        <v>47.058823529411761</v>
      </c>
    </row>
    <row r="55" spans="1:7" ht="30" x14ac:dyDescent="0.25">
      <c r="B55" s="2" t="s">
        <v>236</v>
      </c>
      <c r="C55" s="47" t="s">
        <v>87</v>
      </c>
      <c r="D55" s="12">
        <v>0</v>
      </c>
      <c r="E55" s="19">
        <v>0</v>
      </c>
      <c r="F55" s="47">
        <v>20</v>
      </c>
      <c r="G55" s="23">
        <v>0</v>
      </c>
    </row>
    <row r="56" spans="1:7" ht="45" x14ac:dyDescent="0.25">
      <c r="B56" s="2" t="s">
        <v>238</v>
      </c>
      <c r="C56" s="47" t="s">
        <v>237</v>
      </c>
      <c r="D56" s="12">
        <v>1753</v>
      </c>
      <c r="E56" s="19">
        <v>0</v>
      </c>
      <c r="F56" s="47">
        <v>3800</v>
      </c>
      <c r="G56" s="23">
        <f t="shared" ref="G56" si="3">E56/D56*100</f>
        <v>0</v>
      </c>
    </row>
    <row r="57" spans="1:7" ht="30.75" customHeight="1" x14ac:dyDescent="0.25">
      <c r="A57" s="42">
        <v>10</v>
      </c>
      <c r="B57" s="96" t="s">
        <v>359</v>
      </c>
      <c r="C57" s="123"/>
      <c r="D57" s="123"/>
      <c r="E57" s="123"/>
      <c r="F57" s="123"/>
      <c r="G57" s="124"/>
    </row>
    <row r="58" spans="1:7" ht="27.75" customHeight="1" x14ac:dyDescent="0.25">
      <c r="B58" s="8" t="s">
        <v>74</v>
      </c>
      <c r="C58" s="31" t="s">
        <v>60</v>
      </c>
      <c r="D58" s="11">
        <v>248.51</v>
      </c>
      <c r="E58" s="11">
        <v>248.51</v>
      </c>
      <c r="F58" s="11">
        <v>248.51</v>
      </c>
      <c r="G58" s="23">
        <f>E58/D58*100</f>
        <v>100</v>
      </c>
    </row>
    <row r="59" spans="1:7" ht="27.75" customHeight="1" x14ac:dyDescent="0.25">
      <c r="B59" s="8" t="s">
        <v>240</v>
      </c>
      <c r="C59" s="31" t="s">
        <v>241</v>
      </c>
      <c r="D59" s="11" t="s">
        <v>355</v>
      </c>
      <c r="E59" s="11" t="s">
        <v>356</v>
      </c>
      <c r="F59" s="31" t="s">
        <v>242</v>
      </c>
      <c r="G59" s="23" t="s">
        <v>357</v>
      </c>
    </row>
    <row r="60" spans="1:7" x14ac:dyDescent="0.25">
      <c r="A60" s="42">
        <v>11</v>
      </c>
      <c r="B60" s="126" t="s">
        <v>360</v>
      </c>
      <c r="C60" s="127"/>
      <c r="D60" s="127"/>
      <c r="E60" s="127"/>
      <c r="F60" s="127"/>
      <c r="G60" s="128"/>
    </row>
    <row r="61" spans="1:7" ht="44.25" customHeight="1" x14ac:dyDescent="0.25">
      <c r="B61" s="2" t="s">
        <v>171</v>
      </c>
      <c r="C61" s="33" t="s">
        <v>12</v>
      </c>
      <c r="D61" s="74">
        <v>7</v>
      </c>
      <c r="E61" s="74">
        <v>14.2</v>
      </c>
      <c r="F61" s="33">
        <v>3</v>
      </c>
      <c r="G61" s="22">
        <f>E61/D61*100</f>
        <v>202.85714285714283</v>
      </c>
    </row>
    <row r="62" spans="1:7" ht="49.5" customHeight="1" x14ac:dyDescent="0.25">
      <c r="B62" s="2" t="s">
        <v>172</v>
      </c>
      <c r="C62" s="33" t="s">
        <v>12</v>
      </c>
      <c r="D62" s="74">
        <v>7</v>
      </c>
      <c r="E62" s="74">
        <v>0</v>
      </c>
      <c r="F62" s="33">
        <v>3</v>
      </c>
      <c r="G62" s="22">
        <f t="shared" ref="G62:G63" si="4">E62/D62*100</f>
        <v>0</v>
      </c>
    </row>
    <row r="63" spans="1:7" ht="66.75" customHeight="1" x14ac:dyDescent="0.25">
      <c r="B63" s="2" t="s">
        <v>173</v>
      </c>
      <c r="C63" s="33" t="s">
        <v>12</v>
      </c>
      <c r="D63" s="74">
        <v>12</v>
      </c>
      <c r="E63" s="74">
        <v>9.5</v>
      </c>
      <c r="F63" s="33">
        <v>3</v>
      </c>
      <c r="G63" s="22">
        <f t="shared" si="4"/>
        <v>79.166666666666657</v>
      </c>
    </row>
    <row r="64" spans="1:7" ht="15" customHeight="1" x14ac:dyDescent="0.25">
      <c r="A64" s="42">
        <v>12</v>
      </c>
      <c r="B64" s="129" t="s">
        <v>177</v>
      </c>
      <c r="C64" s="130"/>
      <c r="D64" s="130"/>
      <c r="E64" s="130"/>
      <c r="F64" s="130"/>
      <c r="G64" s="131"/>
    </row>
    <row r="65" spans="1:7" ht="48.75" customHeight="1" x14ac:dyDescent="0.25">
      <c r="B65" s="2" t="s">
        <v>174</v>
      </c>
      <c r="C65" s="33" t="s">
        <v>12</v>
      </c>
      <c r="D65" s="31">
        <v>5</v>
      </c>
      <c r="E65" s="31">
        <v>12.1</v>
      </c>
      <c r="F65" s="33">
        <v>15</v>
      </c>
      <c r="G65" s="23">
        <f>E65/D65*100</f>
        <v>242</v>
      </c>
    </row>
    <row r="66" spans="1:7" x14ac:dyDescent="0.25">
      <c r="A66" s="42">
        <v>13</v>
      </c>
      <c r="B66" s="125" t="s">
        <v>324</v>
      </c>
      <c r="C66" s="125"/>
      <c r="D66" s="125"/>
      <c r="E66" s="125"/>
      <c r="F66" s="125"/>
      <c r="G66" s="125"/>
    </row>
    <row r="67" spans="1:7" ht="45" x14ac:dyDescent="0.25">
      <c r="B67" s="2" t="s">
        <v>108</v>
      </c>
      <c r="C67" s="30" t="s">
        <v>12</v>
      </c>
      <c r="D67" s="74">
        <v>33</v>
      </c>
      <c r="E67" s="31">
        <v>40.450000000000003</v>
      </c>
      <c r="F67" s="46" t="s">
        <v>328</v>
      </c>
      <c r="G67" s="22">
        <f>E67/D67*100</f>
        <v>122.57575757575758</v>
      </c>
    </row>
    <row r="68" spans="1:7" ht="45" x14ac:dyDescent="0.25">
      <c r="B68" s="2" t="s">
        <v>109</v>
      </c>
      <c r="C68" s="30" t="s">
        <v>12</v>
      </c>
      <c r="D68" s="74">
        <v>27</v>
      </c>
      <c r="E68" s="31">
        <v>10</v>
      </c>
      <c r="F68" s="46" t="s">
        <v>326</v>
      </c>
      <c r="G68" s="22">
        <f>E68/D68*100</f>
        <v>37.037037037037038</v>
      </c>
    </row>
    <row r="69" spans="1:7" x14ac:dyDescent="0.25">
      <c r="A69" s="42">
        <v>14</v>
      </c>
      <c r="B69" s="129" t="s">
        <v>160</v>
      </c>
      <c r="C69" s="127"/>
      <c r="D69" s="127"/>
      <c r="E69" s="127"/>
      <c r="F69" s="127"/>
      <c r="G69" s="128"/>
    </row>
    <row r="70" spans="1:7" x14ac:dyDescent="0.25">
      <c r="B70" s="134" t="s">
        <v>250</v>
      </c>
      <c r="C70" s="135"/>
      <c r="D70" s="135"/>
      <c r="E70" s="135"/>
      <c r="F70" s="135"/>
      <c r="G70" s="136"/>
    </row>
    <row r="71" spans="1:7" ht="45.75" customHeight="1" x14ac:dyDescent="0.25">
      <c r="B71" s="8" t="s">
        <v>175</v>
      </c>
      <c r="C71" s="46" t="s">
        <v>12</v>
      </c>
      <c r="D71" s="74">
        <v>4</v>
      </c>
      <c r="E71" s="74">
        <v>6.2</v>
      </c>
      <c r="F71" s="46">
        <v>3</v>
      </c>
      <c r="G71" s="23">
        <f>E71/D71*100</f>
        <v>155</v>
      </c>
    </row>
    <row r="72" spans="1:7" ht="50.25" customHeight="1" x14ac:dyDescent="0.25">
      <c r="B72" s="8" t="s">
        <v>251</v>
      </c>
      <c r="C72" s="46" t="s">
        <v>12</v>
      </c>
      <c r="D72" s="74">
        <v>3</v>
      </c>
      <c r="E72" s="74">
        <v>0.2</v>
      </c>
      <c r="F72" s="46">
        <v>3</v>
      </c>
      <c r="G72" s="23">
        <v>0</v>
      </c>
    </row>
    <row r="73" spans="1:7" ht="20.25" hidden="1" customHeight="1" x14ac:dyDescent="0.25">
      <c r="B73" s="137" t="s">
        <v>262</v>
      </c>
      <c r="C73" s="135"/>
      <c r="D73" s="135"/>
      <c r="E73" s="135"/>
      <c r="F73" s="135"/>
      <c r="G73" s="136"/>
    </row>
    <row r="74" spans="1:7" ht="29.25" hidden="1" customHeight="1" x14ac:dyDescent="0.25">
      <c r="B74" s="8" t="s">
        <v>252</v>
      </c>
      <c r="C74" s="46" t="s">
        <v>12</v>
      </c>
      <c r="D74" s="31" t="s">
        <v>276</v>
      </c>
      <c r="E74" s="31">
        <v>5.4</v>
      </c>
      <c r="F74" s="46">
        <v>0.2</v>
      </c>
      <c r="G74" s="23">
        <v>100</v>
      </c>
    </row>
    <row r="75" spans="1:7" ht="50.25" hidden="1" customHeight="1" x14ac:dyDescent="0.25">
      <c r="B75" s="8" t="s">
        <v>253</v>
      </c>
      <c r="C75" s="46" t="s">
        <v>12</v>
      </c>
      <c r="D75" s="31" t="s">
        <v>276</v>
      </c>
      <c r="E75" s="31">
        <v>0.7</v>
      </c>
      <c r="F75" s="46">
        <v>0.2</v>
      </c>
      <c r="G75" s="23">
        <v>100</v>
      </c>
    </row>
    <row r="76" spans="1:7" ht="31.5" hidden="1" customHeight="1" x14ac:dyDescent="0.25">
      <c r="B76" s="8" t="s">
        <v>263</v>
      </c>
      <c r="C76" s="46" t="s">
        <v>12</v>
      </c>
      <c r="D76" s="31" t="s">
        <v>276</v>
      </c>
      <c r="E76" s="31">
        <v>26</v>
      </c>
      <c r="F76" s="46">
        <v>0.2</v>
      </c>
      <c r="G76" s="23">
        <v>100</v>
      </c>
    </row>
    <row r="77" spans="1:7" ht="50.25" hidden="1" customHeight="1" x14ac:dyDescent="0.25">
      <c r="B77" s="8" t="s">
        <v>255</v>
      </c>
      <c r="C77" s="46" t="s">
        <v>12</v>
      </c>
      <c r="D77" s="31" t="s">
        <v>276</v>
      </c>
      <c r="E77" s="31">
        <v>0</v>
      </c>
      <c r="F77" s="46">
        <v>0.2</v>
      </c>
      <c r="G77" s="23">
        <v>100</v>
      </c>
    </row>
    <row r="78" spans="1:7" ht="27.75" hidden="1" customHeight="1" x14ac:dyDescent="0.25">
      <c r="B78" s="8" t="s">
        <v>256</v>
      </c>
      <c r="C78" s="46" t="s">
        <v>12</v>
      </c>
      <c r="D78" s="31" t="s">
        <v>276</v>
      </c>
      <c r="E78" s="31">
        <v>1.01</v>
      </c>
      <c r="F78" s="46">
        <v>0.2</v>
      </c>
      <c r="G78" s="23">
        <v>100</v>
      </c>
    </row>
    <row r="79" spans="1:7" ht="52.5" hidden="1" customHeight="1" x14ac:dyDescent="0.25">
      <c r="B79" s="8" t="s">
        <v>257</v>
      </c>
      <c r="C79" s="46" t="s">
        <v>12</v>
      </c>
      <c r="D79" s="31" t="s">
        <v>276</v>
      </c>
      <c r="E79" s="31">
        <v>40</v>
      </c>
      <c r="F79" s="46">
        <v>0.2</v>
      </c>
      <c r="G79" s="23">
        <v>100</v>
      </c>
    </row>
    <row r="80" spans="1:7" ht="20.25" hidden="1" customHeight="1" x14ac:dyDescent="0.25">
      <c r="B80" s="137" t="s">
        <v>258</v>
      </c>
      <c r="C80" s="135"/>
      <c r="D80" s="135"/>
      <c r="E80" s="135"/>
      <c r="F80" s="135"/>
      <c r="G80" s="136"/>
    </row>
    <row r="81" spans="1:7" ht="29.25" hidden="1" customHeight="1" x14ac:dyDescent="0.25">
      <c r="B81" s="8" t="s">
        <v>259</v>
      </c>
      <c r="C81" s="46" t="s">
        <v>12</v>
      </c>
      <c r="D81" s="31">
        <v>1</v>
      </c>
      <c r="E81" s="31">
        <v>14.7</v>
      </c>
      <c r="F81" s="46">
        <v>2</v>
      </c>
      <c r="G81" s="23">
        <f>E81/D81*100</f>
        <v>1470</v>
      </c>
    </row>
    <row r="82" spans="1:7" ht="50.25" hidden="1" customHeight="1" x14ac:dyDescent="0.25">
      <c r="B82" s="8" t="s">
        <v>260</v>
      </c>
      <c r="C82" s="46" t="s">
        <v>12</v>
      </c>
      <c r="D82" s="31">
        <v>1</v>
      </c>
      <c r="E82" s="31">
        <v>29.7</v>
      </c>
      <c r="F82" s="46">
        <v>2</v>
      </c>
      <c r="G82" s="23">
        <f t="shared" ref="G82:G83" si="5">E82/D82*100</f>
        <v>2970</v>
      </c>
    </row>
    <row r="83" spans="1:7" ht="50.25" hidden="1" customHeight="1" x14ac:dyDescent="0.25">
      <c r="B83" s="8" t="s">
        <v>261</v>
      </c>
      <c r="C83" s="46" t="s">
        <v>12</v>
      </c>
      <c r="D83" s="31">
        <v>3</v>
      </c>
      <c r="E83" s="31">
        <v>0</v>
      </c>
      <c r="F83" s="46">
        <v>2</v>
      </c>
      <c r="G83" s="23">
        <f t="shared" si="5"/>
        <v>0</v>
      </c>
    </row>
    <row r="84" spans="1:7" ht="30" customHeight="1" x14ac:dyDescent="0.25">
      <c r="A84" s="42">
        <v>15</v>
      </c>
      <c r="B84" s="96" t="s">
        <v>330</v>
      </c>
      <c r="C84" s="132"/>
      <c r="D84" s="132"/>
      <c r="E84" s="132"/>
      <c r="F84" s="132"/>
      <c r="G84" s="133"/>
    </row>
    <row r="85" spans="1:7" ht="27.75" customHeight="1" x14ac:dyDescent="0.25">
      <c r="B85" s="56" t="s">
        <v>331</v>
      </c>
      <c r="C85" s="31" t="s">
        <v>19</v>
      </c>
      <c r="D85" s="31">
        <v>0</v>
      </c>
      <c r="E85" s="11">
        <v>0</v>
      </c>
      <c r="F85" s="11" t="s">
        <v>332</v>
      </c>
      <c r="G85" s="23">
        <v>100</v>
      </c>
    </row>
    <row r="86" spans="1:7" ht="32.25" customHeight="1" x14ac:dyDescent="0.25">
      <c r="A86" s="42">
        <v>16</v>
      </c>
      <c r="B86" s="120" t="s">
        <v>335</v>
      </c>
      <c r="C86" s="120"/>
      <c r="D86" s="120"/>
      <c r="E86" s="120"/>
      <c r="F86" s="120"/>
      <c r="G86" s="120"/>
    </row>
    <row r="87" spans="1:7" ht="30" x14ac:dyDescent="0.25">
      <c r="B87" s="8" t="s">
        <v>103</v>
      </c>
      <c r="C87" s="31" t="s">
        <v>104</v>
      </c>
      <c r="D87" s="74">
        <v>39</v>
      </c>
      <c r="E87" s="74">
        <v>37</v>
      </c>
      <c r="F87" s="31">
        <v>5</v>
      </c>
      <c r="G87" s="23">
        <f>E87/D87*100</f>
        <v>94.871794871794862</v>
      </c>
    </row>
    <row r="88" spans="1:7" ht="30" x14ac:dyDescent="0.25">
      <c r="B88" s="8" t="s">
        <v>105</v>
      </c>
      <c r="C88" s="31" t="s">
        <v>60</v>
      </c>
      <c r="D88" s="74">
        <v>5.431</v>
      </c>
      <c r="E88" s="74">
        <v>1.1279999999999999</v>
      </c>
      <c r="F88" s="31">
        <v>0.5</v>
      </c>
      <c r="G88" s="23">
        <f>E88/D88*100</f>
        <v>20.769655680353523</v>
      </c>
    </row>
    <row r="89" spans="1:7" ht="27.75" customHeight="1" x14ac:dyDescent="0.25">
      <c r="A89" s="42">
        <v>17</v>
      </c>
      <c r="B89" s="120" t="s">
        <v>195</v>
      </c>
      <c r="C89" s="120"/>
      <c r="D89" s="120"/>
      <c r="E89" s="120"/>
      <c r="F89" s="120"/>
      <c r="G89" s="120"/>
    </row>
    <row r="90" spans="1:7" x14ac:dyDescent="0.25">
      <c r="B90" s="8" t="s">
        <v>204</v>
      </c>
      <c r="C90" s="31" t="s">
        <v>106</v>
      </c>
      <c r="D90" s="31">
        <v>-14</v>
      </c>
      <c r="E90" s="31">
        <v>48</v>
      </c>
      <c r="F90" s="31">
        <v>10</v>
      </c>
      <c r="G90" s="23">
        <f>E90/D90*100</f>
        <v>-342.85714285714283</v>
      </c>
    </row>
    <row r="91" spans="1:7" x14ac:dyDescent="0.25">
      <c r="B91" s="8" t="s">
        <v>205</v>
      </c>
      <c r="C91" s="31" t="s">
        <v>106</v>
      </c>
      <c r="D91" s="31">
        <v>-6</v>
      </c>
      <c r="E91" s="31">
        <v>46</v>
      </c>
      <c r="F91" s="31">
        <v>25</v>
      </c>
      <c r="G91" s="23">
        <f>E91/D91*100</f>
        <v>-766.66666666666674</v>
      </c>
    </row>
    <row r="92" spans="1:7" ht="32.25" customHeight="1" x14ac:dyDescent="0.25">
      <c r="A92" s="42">
        <v>18</v>
      </c>
      <c r="B92" s="120" t="s">
        <v>180</v>
      </c>
      <c r="C92" s="120"/>
      <c r="D92" s="120"/>
      <c r="E92" s="120"/>
      <c r="F92" s="120"/>
      <c r="G92" s="120"/>
    </row>
    <row r="93" spans="1:7" ht="30" x14ac:dyDescent="0.25">
      <c r="B93" s="8" t="s">
        <v>181</v>
      </c>
      <c r="C93" s="31" t="s">
        <v>104</v>
      </c>
      <c r="D93" s="74">
        <v>3</v>
      </c>
      <c r="E93" s="74">
        <v>4</v>
      </c>
      <c r="F93" s="31">
        <v>2</v>
      </c>
      <c r="G93" s="23">
        <f>E93/D93*100</f>
        <v>133.33333333333331</v>
      </c>
    </row>
    <row r="94" spans="1:7" ht="30" x14ac:dyDescent="0.25">
      <c r="B94" s="8" t="s">
        <v>264</v>
      </c>
      <c r="C94" s="31" t="s">
        <v>265</v>
      </c>
      <c r="D94" s="74">
        <v>150</v>
      </c>
      <c r="E94" s="74">
        <v>221.8</v>
      </c>
      <c r="F94" s="31">
        <v>100</v>
      </c>
      <c r="G94" s="23">
        <f>E94/D94*100</f>
        <v>147.86666666666667</v>
      </c>
    </row>
    <row r="95" spans="1:7" ht="32.25" customHeight="1" x14ac:dyDescent="0.25">
      <c r="A95" s="42">
        <v>19</v>
      </c>
      <c r="B95" s="120" t="s">
        <v>197</v>
      </c>
      <c r="C95" s="120"/>
      <c r="D95" s="120"/>
      <c r="E95" s="120"/>
      <c r="F95" s="120"/>
      <c r="G95" s="120"/>
    </row>
    <row r="96" spans="1:7" ht="45" x14ac:dyDescent="0.25">
      <c r="B96" s="8" t="s">
        <v>266</v>
      </c>
      <c r="C96" s="31" t="s">
        <v>12</v>
      </c>
      <c r="D96" s="66">
        <v>100</v>
      </c>
      <c r="E96" s="66">
        <v>100</v>
      </c>
      <c r="F96" s="31">
        <v>100</v>
      </c>
      <c r="G96" s="23">
        <f>E96/D96*100</f>
        <v>100</v>
      </c>
    </row>
    <row r="97" spans="1:7" ht="45" x14ac:dyDescent="0.25">
      <c r="B97" s="8" t="s">
        <v>267</v>
      </c>
      <c r="C97" s="31" t="s">
        <v>106</v>
      </c>
      <c r="D97" s="66">
        <v>100</v>
      </c>
      <c r="E97" s="66">
        <v>100</v>
      </c>
      <c r="F97" s="31">
        <v>100</v>
      </c>
      <c r="G97" s="23">
        <f>E97/D97*100</f>
        <v>100</v>
      </c>
    </row>
    <row r="98" spans="1:7" ht="75" customHeight="1" x14ac:dyDescent="0.25">
      <c r="B98" s="8" t="s">
        <v>268</v>
      </c>
      <c r="C98" s="31" t="s">
        <v>106</v>
      </c>
      <c r="D98" s="66">
        <v>100</v>
      </c>
      <c r="E98" s="66">
        <v>100</v>
      </c>
      <c r="F98" s="31">
        <v>100</v>
      </c>
      <c r="G98" s="23">
        <f t="shared" ref="G98:G101" si="6">E98/D98*100</f>
        <v>100</v>
      </c>
    </row>
    <row r="99" spans="1:7" ht="59.25" customHeight="1" x14ac:dyDescent="0.25">
      <c r="B99" s="8" t="s">
        <v>269</v>
      </c>
      <c r="C99" s="31" t="s">
        <v>106</v>
      </c>
      <c r="D99" s="66">
        <v>100</v>
      </c>
      <c r="E99" s="66">
        <v>100</v>
      </c>
      <c r="F99" s="31">
        <v>100</v>
      </c>
      <c r="G99" s="23">
        <f t="shared" si="6"/>
        <v>100</v>
      </c>
    </row>
    <row r="100" spans="1:7" ht="46.5" customHeight="1" x14ac:dyDescent="0.25">
      <c r="B100" s="8" t="s">
        <v>270</v>
      </c>
      <c r="C100" s="31" t="s">
        <v>106</v>
      </c>
      <c r="D100" s="66">
        <v>100</v>
      </c>
      <c r="E100" s="66">
        <v>100</v>
      </c>
      <c r="F100" s="31">
        <v>100</v>
      </c>
      <c r="G100" s="23">
        <f t="shared" si="6"/>
        <v>100</v>
      </c>
    </row>
    <row r="101" spans="1:7" ht="75" x14ac:dyDescent="0.25">
      <c r="B101" s="8" t="s">
        <v>271</v>
      </c>
      <c r="C101" s="31" t="s">
        <v>106</v>
      </c>
      <c r="D101" s="66">
        <v>33</v>
      </c>
      <c r="E101" s="66">
        <v>25</v>
      </c>
      <c r="F101" s="31">
        <v>15</v>
      </c>
      <c r="G101" s="23">
        <f t="shared" si="6"/>
        <v>75.757575757575751</v>
      </c>
    </row>
    <row r="102" spans="1:7" ht="32.25" customHeight="1" x14ac:dyDescent="0.25">
      <c r="A102" s="42">
        <v>20</v>
      </c>
      <c r="B102" s="120" t="s">
        <v>198</v>
      </c>
      <c r="C102" s="120"/>
      <c r="D102" s="120"/>
      <c r="E102" s="120"/>
      <c r="F102" s="120"/>
      <c r="G102" s="120"/>
    </row>
    <row r="103" spans="1:7" ht="105" x14ac:dyDescent="0.25">
      <c r="B103" s="8" t="s">
        <v>199</v>
      </c>
      <c r="C103" s="31" t="s">
        <v>207</v>
      </c>
      <c r="D103" s="78">
        <v>44396.6</v>
      </c>
      <c r="E103" s="78">
        <v>34884.01</v>
      </c>
      <c r="F103" s="78">
        <v>36310.506999999998</v>
      </c>
      <c r="G103" s="23">
        <f>E103/D103*100</f>
        <v>78.573606987922503</v>
      </c>
    </row>
    <row r="104" spans="1:7" ht="60" x14ac:dyDescent="0.25">
      <c r="B104" s="8" t="s">
        <v>200</v>
      </c>
      <c r="C104" s="31" t="s">
        <v>207</v>
      </c>
      <c r="D104" s="78">
        <v>8300.1</v>
      </c>
      <c r="E104" s="78">
        <v>4324.08</v>
      </c>
      <c r="F104" s="78">
        <v>1500</v>
      </c>
      <c r="G104" s="23">
        <f t="shared" ref="G104:G108" si="7">E104/D104*100</f>
        <v>52.096721726244255</v>
      </c>
    </row>
    <row r="105" spans="1:7" ht="30" x14ac:dyDescent="0.25">
      <c r="B105" s="8" t="s">
        <v>206</v>
      </c>
      <c r="C105" s="31" t="s">
        <v>207</v>
      </c>
      <c r="D105" s="78">
        <v>2158.6</v>
      </c>
      <c r="E105" s="78">
        <v>2425.36</v>
      </c>
      <c r="F105" s="78">
        <v>1939.65</v>
      </c>
      <c r="G105" s="23">
        <f t="shared" si="7"/>
        <v>112.3580098211804</v>
      </c>
    </row>
    <row r="106" spans="1:7" ht="30" x14ac:dyDescent="0.25">
      <c r="B106" s="8" t="s">
        <v>201</v>
      </c>
      <c r="C106" s="31" t="s">
        <v>42</v>
      </c>
      <c r="D106" s="78">
        <v>14</v>
      </c>
      <c r="E106" s="78">
        <v>20</v>
      </c>
      <c r="F106" s="78">
        <v>42</v>
      </c>
      <c r="G106" s="23">
        <f t="shared" si="7"/>
        <v>142.85714285714286</v>
      </c>
    </row>
    <row r="107" spans="1:7" ht="45" x14ac:dyDescent="0.25">
      <c r="B107" s="8" t="s">
        <v>202</v>
      </c>
      <c r="C107" s="31" t="s">
        <v>42</v>
      </c>
      <c r="D107" s="78">
        <v>31</v>
      </c>
      <c r="E107" s="78">
        <v>16</v>
      </c>
      <c r="F107" s="78">
        <v>35</v>
      </c>
      <c r="G107" s="23">
        <f t="shared" si="7"/>
        <v>51.612903225806448</v>
      </c>
    </row>
    <row r="108" spans="1:7" ht="30" x14ac:dyDescent="0.25">
      <c r="B108" s="8" t="s">
        <v>203</v>
      </c>
      <c r="C108" s="31" t="s">
        <v>209</v>
      </c>
      <c r="D108" s="78">
        <v>45.8</v>
      </c>
      <c r="E108" s="78">
        <v>20.8</v>
      </c>
      <c r="F108" s="78">
        <v>23.5</v>
      </c>
      <c r="G108" s="23">
        <f t="shared" si="7"/>
        <v>45.414847161572055</v>
      </c>
    </row>
    <row r="109" spans="1:7" ht="32.25" customHeight="1" x14ac:dyDescent="0.25">
      <c r="A109" s="42">
        <v>21</v>
      </c>
      <c r="B109" s="120" t="s">
        <v>340</v>
      </c>
      <c r="C109" s="120"/>
      <c r="D109" s="120"/>
      <c r="E109" s="120"/>
      <c r="F109" s="120"/>
      <c r="G109" s="120"/>
    </row>
    <row r="110" spans="1:7" ht="75" x14ac:dyDescent="0.25">
      <c r="B110" s="8" t="s">
        <v>341</v>
      </c>
      <c r="C110" s="74" t="s">
        <v>42</v>
      </c>
      <c r="D110" s="74">
        <v>10</v>
      </c>
      <c r="E110" s="74">
        <v>14</v>
      </c>
      <c r="F110" s="74" t="s">
        <v>343</v>
      </c>
      <c r="G110" s="23">
        <f>E110/D110*100</f>
        <v>140</v>
      </c>
    </row>
    <row r="111" spans="1:7" ht="60" x14ac:dyDescent="0.25">
      <c r="B111" s="8" t="s">
        <v>342</v>
      </c>
      <c r="C111" s="74" t="s">
        <v>42</v>
      </c>
      <c r="D111" s="74">
        <v>3</v>
      </c>
      <c r="E111" s="74">
        <v>5</v>
      </c>
      <c r="F111" s="74" t="s">
        <v>90</v>
      </c>
      <c r="G111" s="23">
        <f>E111/D111*100</f>
        <v>166.66666666666669</v>
      </c>
    </row>
    <row r="112" spans="1:7" ht="23.25" customHeight="1" x14ac:dyDescent="0.25">
      <c r="A112" s="42">
        <v>22</v>
      </c>
      <c r="B112" s="120" t="s">
        <v>344</v>
      </c>
      <c r="C112" s="120"/>
      <c r="D112" s="120"/>
      <c r="E112" s="120"/>
      <c r="F112" s="120"/>
      <c r="G112" s="120"/>
    </row>
    <row r="113" spans="1:7" ht="75" x14ac:dyDescent="0.25">
      <c r="B113" s="8" t="s">
        <v>345</v>
      </c>
      <c r="C113" s="74" t="s">
        <v>106</v>
      </c>
      <c r="D113" s="74">
        <v>30.5</v>
      </c>
      <c r="E113" s="74">
        <v>25.7</v>
      </c>
      <c r="F113" s="74" t="s">
        <v>346</v>
      </c>
      <c r="G113" s="23">
        <f>E113/D113*100</f>
        <v>84.26229508196721</v>
      </c>
    </row>
    <row r="114" spans="1:7" ht="45" x14ac:dyDescent="0.25">
      <c r="B114" s="8" t="s">
        <v>347</v>
      </c>
      <c r="C114" s="74" t="s">
        <v>106</v>
      </c>
      <c r="D114" s="74">
        <v>15</v>
      </c>
      <c r="E114" s="74">
        <v>14.6</v>
      </c>
      <c r="F114" s="74" t="s">
        <v>346</v>
      </c>
      <c r="G114" s="23">
        <f t="shared" ref="G114:G117" si="8">E114/D114*100</f>
        <v>97.333333333333329</v>
      </c>
    </row>
    <row r="115" spans="1:7" ht="30" x14ac:dyDescent="0.25">
      <c r="B115" s="8" t="s">
        <v>348</v>
      </c>
      <c r="C115" s="74" t="s">
        <v>349</v>
      </c>
      <c r="D115" s="74">
        <v>2.0699999999999998</v>
      </c>
      <c r="E115" s="74">
        <v>4.57</v>
      </c>
      <c r="F115" s="74">
        <v>2.0299999999999998</v>
      </c>
      <c r="G115" s="23">
        <f t="shared" si="8"/>
        <v>220.77294685990344</v>
      </c>
    </row>
    <row r="116" spans="1:7" ht="45" x14ac:dyDescent="0.25">
      <c r="B116" s="8" t="s">
        <v>350</v>
      </c>
      <c r="C116" s="74" t="s">
        <v>351</v>
      </c>
      <c r="D116" s="74">
        <v>13.3</v>
      </c>
      <c r="E116" s="74">
        <v>12.5</v>
      </c>
      <c r="F116" s="74">
        <v>10.7</v>
      </c>
      <c r="G116" s="23">
        <f t="shared" si="8"/>
        <v>93.984962406015043</v>
      </c>
    </row>
    <row r="117" spans="1:7" ht="45" x14ac:dyDescent="0.25">
      <c r="B117" s="8" t="s">
        <v>352</v>
      </c>
      <c r="C117" s="74" t="s">
        <v>351</v>
      </c>
      <c r="D117" s="74">
        <v>4.4000000000000004</v>
      </c>
      <c r="E117" s="74">
        <v>4.29</v>
      </c>
      <c r="F117" s="74">
        <v>2.8</v>
      </c>
      <c r="G117" s="23">
        <f t="shared" si="8"/>
        <v>97.5</v>
      </c>
    </row>
    <row r="118" spans="1:7" ht="23.25" customHeight="1" x14ac:dyDescent="0.25">
      <c r="A118" s="42">
        <v>23</v>
      </c>
      <c r="B118" s="120" t="s">
        <v>362</v>
      </c>
      <c r="C118" s="120"/>
      <c r="D118" s="120"/>
      <c r="E118" s="120"/>
      <c r="F118" s="120"/>
      <c r="G118" s="120"/>
    </row>
    <row r="119" spans="1:7" ht="60" x14ac:dyDescent="0.25">
      <c r="B119" s="8" t="s">
        <v>363</v>
      </c>
      <c r="C119" s="74" t="s">
        <v>106</v>
      </c>
      <c r="D119" s="74" t="s">
        <v>276</v>
      </c>
      <c r="E119" s="74">
        <v>98.7</v>
      </c>
      <c r="F119" s="74">
        <v>98.6</v>
      </c>
      <c r="G119" s="23">
        <v>100</v>
      </c>
    </row>
    <row r="120" spans="1:7" ht="23.25" customHeight="1" x14ac:dyDescent="0.25">
      <c r="A120" s="42">
        <v>24</v>
      </c>
      <c r="B120" s="120" t="s">
        <v>365</v>
      </c>
      <c r="C120" s="120"/>
      <c r="D120" s="120"/>
      <c r="E120" s="120"/>
      <c r="F120" s="120"/>
      <c r="G120" s="120"/>
    </row>
    <row r="121" spans="1:7" ht="30" x14ac:dyDescent="0.25">
      <c r="B121" s="8" t="s">
        <v>366</v>
      </c>
      <c r="C121" s="74" t="s">
        <v>106</v>
      </c>
      <c r="D121" s="74" t="s">
        <v>276</v>
      </c>
      <c r="E121" s="75">
        <v>10.9</v>
      </c>
      <c r="F121" s="74">
        <v>6</v>
      </c>
      <c r="G121" s="23">
        <v>100</v>
      </c>
    </row>
    <row r="122" spans="1:7" ht="30" x14ac:dyDescent="0.25">
      <c r="B122" s="8" t="s">
        <v>367</v>
      </c>
      <c r="C122" s="74" t="s">
        <v>106</v>
      </c>
      <c r="D122" s="74" t="s">
        <v>276</v>
      </c>
      <c r="E122" s="75">
        <v>45.5</v>
      </c>
      <c r="F122" s="11">
        <v>37</v>
      </c>
      <c r="G122" s="76">
        <v>100</v>
      </c>
    </row>
    <row r="123" spans="1:7" ht="30" x14ac:dyDescent="0.25">
      <c r="B123" s="8" t="s">
        <v>368</v>
      </c>
      <c r="C123" s="74" t="s">
        <v>106</v>
      </c>
      <c r="D123" s="74" t="s">
        <v>276</v>
      </c>
      <c r="E123" s="75">
        <v>40.450000000000003</v>
      </c>
      <c r="F123" s="11">
        <v>31.9</v>
      </c>
      <c r="G123" s="76">
        <v>100</v>
      </c>
    </row>
    <row r="124" spans="1:7" ht="45" x14ac:dyDescent="0.25">
      <c r="B124" s="8" t="s">
        <v>369</v>
      </c>
      <c r="C124" s="74" t="s">
        <v>106</v>
      </c>
      <c r="D124" s="74" t="s">
        <v>276</v>
      </c>
      <c r="E124" s="75">
        <v>78</v>
      </c>
      <c r="F124" s="11">
        <v>68.3</v>
      </c>
      <c r="G124" s="76">
        <v>100</v>
      </c>
    </row>
    <row r="125" spans="1:7" ht="60" x14ac:dyDescent="0.25">
      <c r="B125" s="8" t="s">
        <v>370</v>
      </c>
      <c r="C125" s="74" t="s">
        <v>106</v>
      </c>
      <c r="D125" s="74" t="s">
        <v>276</v>
      </c>
      <c r="E125" s="75">
        <v>15.8</v>
      </c>
      <c r="F125" s="11">
        <v>7.7</v>
      </c>
      <c r="G125" s="76">
        <v>100</v>
      </c>
    </row>
  </sheetData>
  <mergeCells count="38">
    <mergeCell ref="B4:G4"/>
    <mergeCell ref="B46:G46"/>
    <mergeCell ref="B6:G6"/>
    <mergeCell ref="B9:G9"/>
    <mergeCell ref="B40:G40"/>
    <mergeCell ref="B29:G29"/>
    <mergeCell ref="B10:G10"/>
    <mergeCell ref="B16:G16"/>
    <mergeCell ref="B19:G19"/>
    <mergeCell ref="B24:G24"/>
    <mergeCell ref="B26:G26"/>
    <mergeCell ref="B37:G37"/>
    <mergeCell ref="B1:G1"/>
    <mergeCell ref="B2:B3"/>
    <mergeCell ref="C2:C3"/>
    <mergeCell ref="D2:E2"/>
    <mergeCell ref="F2:F3"/>
    <mergeCell ref="G2:G3"/>
    <mergeCell ref="B92:G92"/>
    <mergeCell ref="B49:G49"/>
    <mergeCell ref="B66:G66"/>
    <mergeCell ref="B60:G60"/>
    <mergeCell ref="B69:G69"/>
    <mergeCell ref="B53:G53"/>
    <mergeCell ref="B57:G57"/>
    <mergeCell ref="B64:G64"/>
    <mergeCell ref="B89:G89"/>
    <mergeCell ref="B86:G86"/>
    <mergeCell ref="B84:G84"/>
    <mergeCell ref="B70:G70"/>
    <mergeCell ref="B73:G73"/>
    <mergeCell ref="B80:G80"/>
    <mergeCell ref="B95:G95"/>
    <mergeCell ref="B109:G109"/>
    <mergeCell ref="B112:G112"/>
    <mergeCell ref="B118:G118"/>
    <mergeCell ref="B120:G120"/>
    <mergeCell ref="B102:G102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37" workbookViewId="0">
      <selection sqref="A1:D51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53" t="s">
        <v>188</v>
      </c>
      <c r="B1" s="153"/>
      <c r="C1" s="153"/>
      <c r="D1" s="153"/>
    </row>
    <row r="2" spans="1:4" ht="29.25" customHeight="1" x14ac:dyDescent="0.25">
      <c r="A2" s="88" t="s">
        <v>186</v>
      </c>
      <c r="B2" s="157" t="s">
        <v>187</v>
      </c>
      <c r="C2" s="156"/>
      <c r="D2" s="88" t="s">
        <v>185</v>
      </c>
    </row>
    <row r="3" spans="1:4" ht="16.5" customHeight="1" x14ac:dyDescent="0.25">
      <c r="A3" s="156"/>
      <c r="B3" s="10">
        <v>2020</v>
      </c>
      <c r="C3" s="10">
        <v>2021</v>
      </c>
      <c r="D3" s="156"/>
    </row>
    <row r="4" spans="1:4" x14ac:dyDescent="0.25">
      <c r="A4" s="120" t="s">
        <v>285</v>
      </c>
      <c r="B4" s="158"/>
      <c r="C4" s="158"/>
      <c r="D4" s="158"/>
    </row>
    <row r="5" spans="1:4" ht="30" x14ac:dyDescent="0.25">
      <c r="A5" s="8" t="s">
        <v>190</v>
      </c>
      <c r="B5" s="65">
        <v>-1</v>
      </c>
      <c r="C5" s="9">
        <v>1</v>
      </c>
      <c r="D5" s="8" t="s">
        <v>191</v>
      </c>
    </row>
    <row r="6" spans="1:4" ht="20.25" customHeight="1" x14ac:dyDescent="0.25">
      <c r="A6" s="120" t="s">
        <v>213</v>
      </c>
      <c r="B6" s="120"/>
      <c r="C6" s="120"/>
      <c r="D6" s="120"/>
    </row>
    <row r="7" spans="1:4" ht="30" x14ac:dyDescent="0.25">
      <c r="A7" s="8" t="s">
        <v>190</v>
      </c>
      <c r="B7" s="31">
        <v>0</v>
      </c>
      <c r="C7" s="31">
        <v>2</v>
      </c>
      <c r="D7" s="8" t="s">
        <v>191</v>
      </c>
    </row>
    <row r="8" spans="1:4" x14ac:dyDescent="0.25">
      <c r="A8" s="120" t="s">
        <v>287</v>
      </c>
      <c r="B8" s="120"/>
      <c r="C8" s="120"/>
      <c r="D8" s="120"/>
    </row>
    <row r="9" spans="1:4" ht="30" x14ac:dyDescent="0.25">
      <c r="A9" s="8" t="s">
        <v>190</v>
      </c>
      <c r="B9" s="31">
        <v>4</v>
      </c>
      <c r="C9" s="31">
        <v>6</v>
      </c>
      <c r="D9" s="8" t="s">
        <v>191</v>
      </c>
    </row>
    <row r="10" spans="1:4" ht="30.75" customHeight="1" x14ac:dyDescent="0.25">
      <c r="A10" s="120" t="s">
        <v>218</v>
      </c>
      <c r="B10" s="120"/>
      <c r="C10" s="120"/>
      <c r="D10" s="120"/>
    </row>
    <row r="11" spans="1:4" ht="30" x14ac:dyDescent="0.25">
      <c r="A11" s="8" t="s">
        <v>190</v>
      </c>
      <c r="B11" s="10">
        <v>0</v>
      </c>
      <c r="C11" s="10">
        <v>1</v>
      </c>
      <c r="D11" s="8" t="s">
        <v>191</v>
      </c>
    </row>
    <row r="12" spans="1:4" x14ac:dyDescent="0.25">
      <c r="A12" s="120" t="s">
        <v>223</v>
      </c>
      <c r="B12" s="158"/>
      <c r="C12" s="158"/>
      <c r="D12" s="158"/>
    </row>
    <row r="13" spans="1:4" ht="45" x14ac:dyDescent="0.25">
      <c r="A13" s="2" t="s">
        <v>210</v>
      </c>
      <c r="B13" s="9">
        <v>1</v>
      </c>
      <c r="C13" s="9">
        <v>2</v>
      </c>
      <c r="D13" s="2" t="s">
        <v>277</v>
      </c>
    </row>
    <row r="14" spans="1:4" ht="30" customHeight="1" x14ac:dyDescent="0.25">
      <c r="A14" s="120" t="s">
        <v>224</v>
      </c>
      <c r="B14" s="158"/>
      <c r="C14" s="158"/>
      <c r="D14" s="158"/>
    </row>
    <row r="15" spans="1:4" ht="30" x14ac:dyDescent="0.25">
      <c r="A15" s="2" t="s">
        <v>210</v>
      </c>
      <c r="B15" s="20">
        <v>2</v>
      </c>
      <c r="C15" s="20">
        <v>2</v>
      </c>
      <c r="D15" s="8" t="s">
        <v>191</v>
      </c>
    </row>
    <row r="16" spans="1:4" ht="29.25" customHeight="1" x14ac:dyDescent="0.25">
      <c r="A16" s="120" t="s">
        <v>317</v>
      </c>
      <c r="B16" s="120"/>
      <c r="C16" s="120"/>
      <c r="D16" s="120"/>
    </row>
    <row r="17" spans="1:4" ht="57.75" customHeight="1" x14ac:dyDescent="0.25">
      <c r="A17" s="7" t="s">
        <v>179</v>
      </c>
      <c r="B17" s="32">
        <v>2</v>
      </c>
      <c r="C17" s="10">
        <v>0</v>
      </c>
      <c r="D17" s="8" t="s">
        <v>318</v>
      </c>
    </row>
    <row r="18" spans="1:4" ht="28.5" customHeight="1" x14ac:dyDescent="0.25">
      <c r="A18" s="104" t="s">
        <v>319</v>
      </c>
      <c r="B18" s="154"/>
      <c r="C18" s="154"/>
      <c r="D18" s="155"/>
    </row>
    <row r="19" spans="1:4" ht="78.75" customHeight="1" x14ac:dyDescent="0.25">
      <c r="A19" s="2" t="s">
        <v>320</v>
      </c>
      <c r="B19" s="10">
        <v>1</v>
      </c>
      <c r="C19" s="10">
        <v>-1</v>
      </c>
      <c r="D19" s="2" t="s">
        <v>321</v>
      </c>
    </row>
    <row r="20" spans="1:4" ht="32.25" customHeight="1" x14ac:dyDescent="0.25">
      <c r="A20" s="120" t="s">
        <v>239</v>
      </c>
      <c r="B20" s="120"/>
      <c r="C20" s="120"/>
      <c r="D20" s="120"/>
    </row>
    <row r="21" spans="1:4" ht="60.75" customHeight="1" x14ac:dyDescent="0.25">
      <c r="A21" s="7" t="s">
        <v>179</v>
      </c>
      <c r="B21" s="10">
        <v>0</v>
      </c>
      <c r="C21" s="10">
        <v>-3</v>
      </c>
      <c r="D21" s="2" t="s">
        <v>358</v>
      </c>
    </row>
    <row r="22" spans="1:4" ht="45" customHeight="1" x14ac:dyDescent="0.25">
      <c r="A22" s="120" t="s">
        <v>359</v>
      </c>
      <c r="B22" s="120"/>
      <c r="C22" s="120"/>
      <c r="D22" s="120"/>
    </row>
    <row r="23" spans="1:4" ht="57.75" customHeight="1" x14ac:dyDescent="0.25">
      <c r="A23" s="2" t="s">
        <v>179</v>
      </c>
      <c r="B23" s="10">
        <v>1</v>
      </c>
      <c r="C23" s="10">
        <v>0</v>
      </c>
      <c r="D23" s="2" t="s">
        <v>278</v>
      </c>
    </row>
    <row r="24" spans="1:4" x14ac:dyDescent="0.25">
      <c r="A24" s="120" t="s">
        <v>282</v>
      </c>
      <c r="B24" s="120"/>
      <c r="C24" s="120"/>
      <c r="D24" s="120"/>
    </row>
    <row r="25" spans="1:4" ht="45" x14ac:dyDescent="0.25">
      <c r="A25" s="2" t="s">
        <v>179</v>
      </c>
      <c r="B25" s="10">
        <v>1</v>
      </c>
      <c r="C25" s="10">
        <v>0</v>
      </c>
      <c r="D25" s="8" t="s">
        <v>323</v>
      </c>
    </row>
    <row r="26" spans="1:4" x14ac:dyDescent="0.25">
      <c r="A26" s="120" t="s">
        <v>283</v>
      </c>
      <c r="B26" s="120"/>
      <c r="C26" s="120"/>
      <c r="D26" s="120"/>
    </row>
    <row r="27" spans="1:4" ht="30" x14ac:dyDescent="0.25">
      <c r="A27" s="2" t="s">
        <v>210</v>
      </c>
      <c r="B27" s="10">
        <v>1</v>
      </c>
      <c r="C27" s="10">
        <v>1</v>
      </c>
      <c r="D27" s="8" t="s">
        <v>191</v>
      </c>
    </row>
    <row r="28" spans="1:4" x14ac:dyDescent="0.25">
      <c r="A28" s="120" t="s">
        <v>107</v>
      </c>
      <c r="B28" s="120"/>
      <c r="C28" s="120"/>
      <c r="D28" s="120"/>
    </row>
    <row r="29" spans="1:4" ht="45" x14ac:dyDescent="0.25">
      <c r="A29" s="2" t="s">
        <v>179</v>
      </c>
      <c r="B29" s="10">
        <v>3</v>
      </c>
      <c r="C29" s="10">
        <v>1</v>
      </c>
      <c r="D29" s="8" t="s">
        <v>329</v>
      </c>
    </row>
    <row r="30" spans="1:4" x14ac:dyDescent="0.25">
      <c r="A30" s="120" t="s">
        <v>249</v>
      </c>
      <c r="B30" s="120"/>
      <c r="C30" s="120"/>
      <c r="D30" s="120"/>
    </row>
    <row r="31" spans="1:4" ht="30" x14ac:dyDescent="0.25">
      <c r="A31" s="2" t="s">
        <v>179</v>
      </c>
      <c r="B31" s="10">
        <v>1</v>
      </c>
      <c r="C31" s="10">
        <v>2</v>
      </c>
      <c r="D31" s="2" t="s">
        <v>189</v>
      </c>
    </row>
    <row r="32" spans="1:4" ht="32.25" customHeight="1" x14ac:dyDescent="0.25">
      <c r="A32" s="120" t="s">
        <v>330</v>
      </c>
      <c r="B32" s="120"/>
      <c r="C32" s="120"/>
      <c r="D32" s="120"/>
    </row>
    <row r="33" spans="1:4" ht="45" x14ac:dyDescent="0.25">
      <c r="A33" s="2" t="s">
        <v>333</v>
      </c>
      <c r="B33" s="10">
        <v>1</v>
      </c>
      <c r="C33" s="10">
        <v>0</v>
      </c>
      <c r="D33" s="2" t="s">
        <v>334</v>
      </c>
    </row>
    <row r="34" spans="1:4" ht="29.25" customHeight="1" x14ac:dyDescent="0.25">
      <c r="A34" s="120" t="s">
        <v>37</v>
      </c>
      <c r="B34" s="120"/>
      <c r="C34" s="120"/>
      <c r="D34" s="120"/>
    </row>
    <row r="35" spans="1:4" ht="45" x14ac:dyDescent="0.25">
      <c r="A35" s="7" t="s">
        <v>336</v>
      </c>
      <c r="B35" s="21">
        <v>2</v>
      </c>
      <c r="C35" s="21">
        <v>2</v>
      </c>
      <c r="D35" s="2" t="s">
        <v>189</v>
      </c>
    </row>
    <row r="36" spans="1:4" ht="29.25" customHeight="1" x14ac:dyDescent="0.25">
      <c r="A36" s="120" t="s">
        <v>195</v>
      </c>
      <c r="B36" s="120"/>
      <c r="C36" s="120"/>
      <c r="D36" s="120"/>
    </row>
    <row r="37" spans="1:4" ht="30" x14ac:dyDescent="0.25">
      <c r="A37" s="2" t="s">
        <v>211</v>
      </c>
      <c r="B37" s="73">
        <v>2</v>
      </c>
      <c r="C37" s="73">
        <v>2</v>
      </c>
      <c r="D37" s="2" t="s">
        <v>189</v>
      </c>
    </row>
    <row r="38" spans="1:4" ht="32.25" customHeight="1" x14ac:dyDescent="0.25">
      <c r="A38" s="151" t="s">
        <v>180</v>
      </c>
      <c r="B38" s="152"/>
      <c r="C38" s="152"/>
      <c r="D38" s="152"/>
    </row>
    <row r="39" spans="1:4" ht="30" x14ac:dyDescent="0.25">
      <c r="A39" s="2" t="s">
        <v>211</v>
      </c>
      <c r="B39" s="44">
        <v>1</v>
      </c>
      <c r="C39" s="44">
        <v>2</v>
      </c>
      <c r="D39" s="2" t="s">
        <v>189</v>
      </c>
    </row>
    <row r="40" spans="1:4" ht="18.75" customHeight="1" x14ac:dyDescent="0.25">
      <c r="A40" s="151" t="s">
        <v>273</v>
      </c>
      <c r="B40" s="152"/>
      <c r="C40" s="152"/>
      <c r="D40" s="152"/>
    </row>
    <row r="41" spans="1:4" ht="30" x14ac:dyDescent="0.25">
      <c r="A41" s="7" t="s">
        <v>194</v>
      </c>
      <c r="B41" s="44">
        <v>1</v>
      </c>
      <c r="C41" s="44">
        <v>1</v>
      </c>
      <c r="D41" s="2" t="s">
        <v>189</v>
      </c>
    </row>
    <row r="42" spans="1:4" ht="32.25" customHeight="1" x14ac:dyDescent="0.25">
      <c r="A42" s="151" t="s">
        <v>198</v>
      </c>
      <c r="B42" s="152"/>
      <c r="C42" s="152"/>
      <c r="D42" s="152"/>
    </row>
    <row r="43" spans="1:4" ht="75" x14ac:dyDescent="0.25">
      <c r="A43" s="2" t="s">
        <v>371</v>
      </c>
      <c r="B43" s="77">
        <v>-2</v>
      </c>
      <c r="C43" s="33">
        <v>-2</v>
      </c>
      <c r="D43" s="2" t="s">
        <v>372</v>
      </c>
    </row>
    <row r="44" spans="1:4" ht="32.25" customHeight="1" x14ac:dyDescent="0.25">
      <c r="A44" s="151" t="s">
        <v>340</v>
      </c>
      <c r="B44" s="152"/>
      <c r="C44" s="152"/>
      <c r="D44" s="152"/>
    </row>
    <row r="45" spans="1:4" ht="30" x14ac:dyDescent="0.25">
      <c r="A45" s="2" t="s">
        <v>211</v>
      </c>
      <c r="B45" s="73">
        <v>2</v>
      </c>
      <c r="C45" s="73">
        <v>2</v>
      </c>
      <c r="D45" s="2" t="s">
        <v>189</v>
      </c>
    </row>
    <row r="46" spans="1:4" ht="32.25" customHeight="1" x14ac:dyDescent="0.25">
      <c r="A46" s="151" t="s">
        <v>344</v>
      </c>
      <c r="B46" s="152"/>
      <c r="C46" s="152"/>
      <c r="D46" s="152"/>
    </row>
    <row r="47" spans="1:4" ht="45" x14ac:dyDescent="0.25">
      <c r="A47" s="2" t="s">
        <v>353</v>
      </c>
      <c r="B47" s="73" t="s">
        <v>276</v>
      </c>
      <c r="C47" s="73" t="s">
        <v>276</v>
      </c>
      <c r="D47" s="2" t="s">
        <v>354</v>
      </c>
    </row>
    <row r="48" spans="1:4" ht="32.25" customHeight="1" x14ac:dyDescent="0.25">
      <c r="A48" s="151" t="s">
        <v>362</v>
      </c>
      <c r="B48" s="152"/>
      <c r="C48" s="152"/>
      <c r="D48" s="152"/>
    </row>
    <row r="49" spans="1:4" ht="45" x14ac:dyDescent="0.25">
      <c r="A49" s="2" t="s">
        <v>353</v>
      </c>
      <c r="B49" s="73" t="s">
        <v>276</v>
      </c>
      <c r="C49" s="73">
        <v>1</v>
      </c>
      <c r="D49" s="2" t="s">
        <v>364</v>
      </c>
    </row>
    <row r="50" spans="1:4" ht="32.25" customHeight="1" x14ac:dyDescent="0.25">
      <c r="A50" s="151" t="s">
        <v>365</v>
      </c>
      <c r="B50" s="152"/>
      <c r="C50" s="152"/>
      <c r="D50" s="152"/>
    </row>
    <row r="51" spans="1:4" ht="45" x14ac:dyDescent="0.25">
      <c r="A51" s="2" t="s">
        <v>353</v>
      </c>
      <c r="B51" s="73" t="s">
        <v>276</v>
      </c>
      <c r="C51" s="75">
        <v>1</v>
      </c>
      <c r="D51" s="2" t="s">
        <v>364</v>
      </c>
    </row>
  </sheetData>
  <mergeCells count="28">
    <mergeCell ref="A1:D1"/>
    <mergeCell ref="A18:D18"/>
    <mergeCell ref="A2:A3"/>
    <mergeCell ref="D2:D3"/>
    <mergeCell ref="B2:C2"/>
    <mergeCell ref="A6:D6"/>
    <mergeCell ref="A10:D10"/>
    <mergeCell ref="A4:D4"/>
    <mergeCell ref="A12:D12"/>
    <mergeCell ref="A8:D8"/>
    <mergeCell ref="A14:D14"/>
    <mergeCell ref="A30:D30"/>
    <mergeCell ref="A26:D26"/>
    <mergeCell ref="A32:D32"/>
    <mergeCell ref="A34:D34"/>
    <mergeCell ref="A16:D16"/>
    <mergeCell ref="A20:D20"/>
    <mergeCell ref="A22:D22"/>
    <mergeCell ref="A28:D28"/>
    <mergeCell ref="A24:D24"/>
    <mergeCell ref="A44:D44"/>
    <mergeCell ref="A36:D36"/>
    <mergeCell ref="A46:D46"/>
    <mergeCell ref="A48:D48"/>
    <mergeCell ref="A50:D50"/>
    <mergeCell ref="A40:D40"/>
    <mergeCell ref="A38:D38"/>
    <mergeCell ref="A42:D4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2020</vt:lpstr>
      <vt:lpstr>2021</vt:lpstr>
      <vt:lpstr>Динамика целевых значений 19-20</vt:lpstr>
      <vt:lpstr>Предложения по реализации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2022-03-30T05:01:25Z</dcterms:modified>
</cp:coreProperties>
</file>